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192.168.141.2\筒井\4.国スポ\第７８回国スポSAGA2024(R6)\2.監督会議資料\"/>
    </mc:Choice>
  </mc:AlternateContent>
  <xr:revisionPtr revIDLastSave="0" documentId="13_ncr:1_{0D0E1172-B0C3-4202-999F-B5EC705F1686}" xr6:coauthVersionLast="47" xr6:coauthVersionMax="47" xr10:uidLastSave="{00000000-0000-0000-0000-000000000000}"/>
  <bookViews>
    <workbookView xWindow="-120" yWindow="-120" windowWidth="29040" windowHeight="15720" xr2:uid="{4FF28381-47E5-4DBF-8FA1-967B11258CC7}"/>
  </bookViews>
  <sheets>
    <sheet name="個人用 " sheetId="11" r:id="rId1"/>
    <sheet name="記入例 " sheetId="12" r:id="rId2"/>
    <sheet name="Sheet1" sheetId="13" state="hidden" r:id="rId3"/>
  </sheets>
  <definedNames>
    <definedName name="_xlnm.Print_Area" localSheetId="1">'記入例 '!$A$1:$O$49</definedName>
    <definedName name="_xlnm.Print_Area" localSheetId="0">'個人用 '!$A$1:$O$47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6" i="11" l="1"/>
  <c r="V6" i="11"/>
  <c r="U6" i="11"/>
  <c r="I6" i="11" l="1"/>
  <c r="M6" i="11"/>
  <c r="L6" i="11"/>
  <c r="K6" i="11"/>
  <c r="J6" i="11"/>
  <c r="H6" i="11"/>
  <c r="S3" i="11" l="1"/>
  <c r="AD8" i="11" l="1"/>
  <c r="AD46" i="11"/>
  <c r="AD44" i="11"/>
  <c r="AD42" i="11"/>
  <c r="AD40" i="11"/>
  <c r="AD38" i="11"/>
  <c r="AD36" i="11"/>
  <c r="AD34" i="11"/>
  <c r="AD32" i="11"/>
  <c r="AD30" i="11"/>
  <c r="AD28" i="11"/>
  <c r="AD26" i="11"/>
  <c r="AD24" i="11"/>
  <c r="AD22" i="11"/>
  <c r="AD20" i="11"/>
  <c r="AD18" i="11"/>
  <c r="AD16" i="11"/>
  <c r="AD14" i="11"/>
  <c r="AD12" i="11"/>
  <c r="AD10" i="11"/>
  <c r="N46" i="11"/>
  <c r="N44" i="11"/>
  <c r="N42" i="11"/>
  <c r="N40" i="11"/>
  <c r="N38" i="11"/>
  <c r="N36" i="11"/>
  <c r="N34" i="11"/>
  <c r="N32" i="11"/>
  <c r="N30" i="11"/>
  <c r="N28" i="11"/>
  <c r="N26" i="11"/>
  <c r="N24" i="11"/>
  <c r="N22" i="11"/>
  <c r="N20" i="11"/>
  <c r="N18" i="11"/>
  <c r="N16" i="11"/>
  <c r="N14" i="11"/>
  <c r="N12" i="11"/>
  <c r="N10" i="11"/>
  <c r="N8" i="11"/>
  <c r="AC6" i="11" l="1"/>
  <c r="AB6" i="11"/>
  <c r="AA6" i="11"/>
  <c r="Z6" i="11"/>
  <c r="Y6" i="11"/>
  <c r="AC57" i="11"/>
  <c r="AB57" i="11"/>
  <c r="AA57" i="11"/>
  <c r="Z57" i="11"/>
  <c r="Y57" i="11"/>
  <c r="X57" i="11"/>
  <c r="W57" i="11"/>
  <c r="V57" i="11"/>
  <c r="U57" i="11"/>
  <c r="T57" i="11"/>
  <c r="D57" i="11"/>
  <c r="M57" i="11"/>
  <c r="L57" i="11"/>
  <c r="K57" i="11"/>
  <c r="J57" i="11"/>
  <c r="I57" i="11"/>
  <c r="H57" i="11"/>
  <c r="G57" i="11"/>
  <c r="F57" i="11"/>
  <c r="F6" i="11" s="1"/>
  <c r="E57" i="11"/>
  <c r="E6" i="11" s="1"/>
  <c r="AD57" i="11"/>
  <c r="G6" i="11" l="1"/>
  <c r="W6" i="11"/>
  <c r="L60" i="11"/>
  <c r="K60" i="11" s="1"/>
  <c r="AD56" i="11"/>
  <c r="N56" i="11"/>
  <c r="AD54" i="11"/>
  <c r="N54" i="11"/>
  <c r="AD52" i="11"/>
  <c r="N52" i="11"/>
  <c r="AD50" i="11"/>
  <c r="N50" i="11"/>
  <c r="AD48" i="11"/>
  <c r="N48" i="11"/>
  <c r="A11" i="11"/>
  <c r="A13" i="11" s="1"/>
  <c r="A15" i="11" s="1"/>
  <c r="A17" i="11" s="1"/>
  <c r="A19" i="11" s="1"/>
  <c r="A21" i="11" s="1"/>
  <c r="A23" i="11" s="1"/>
  <c r="A25" i="11" s="1"/>
  <c r="A27" i="11" s="1"/>
  <c r="A29" i="11" s="1"/>
  <c r="A31" i="11" s="1"/>
  <c r="A33" i="11" s="1"/>
  <c r="A35" i="11" s="1"/>
  <c r="A37" i="11" s="1"/>
  <c r="A39" i="11" s="1"/>
  <c r="A41" i="11" s="1"/>
  <c r="A43" i="11" s="1"/>
  <c r="A45" i="11" s="1"/>
  <c r="A47" i="11" s="1"/>
  <c r="A49" i="11" s="1"/>
  <c r="A51" i="11" s="1"/>
  <c r="A53" i="11" s="1"/>
  <c r="A55" i="11" s="1"/>
  <c r="Q9" i="11"/>
  <c r="Q11" i="11" s="1"/>
  <c r="Q13" i="11" s="1"/>
  <c r="Q15" i="11" s="1"/>
  <c r="Q17" i="11" s="1"/>
  <c r="Q19" i="11" s="1"/>
  <c r="Q21" i="11" s="1"/>
  <c r="Q23" i="11" s="1"/>
  <c r="Q25" i="11" s="1"/>
  <c r="Q27" i="11" s="1"/>
  <c r="Q29" i="11" s="1"/>
  <c r="Q31" i="11" s="1"/>
  <c r="Q33" i="11" s="1"/>
  <c r="Q35" i="11" s="1"/>
  <c r="Q37" i="11" s="1"/>
  <c r="Q39" i="11" s="1"/>
  <c r="Q41" i="11" s="1"/>
  <c r="Q43" i="11" s="1"/>
  <c r="Q45" i="11" s="1"/>
  <c r="Q47" i="11" s="1"/>
  <c r="Q49" i="11" s="1"/>
  <c r="Q51" i="11" s="1"/>
  <c r="Q53" i="11" s="1"/>
  <c r="Q55" i="11" s="1"/>
  <c r="A9" i="11"/>
  <c r="S4" i="11"/>
  <c r="N57" i="11" l="1"/>
  <c r="G60" i="11" s="1"/>
  <c r="D7" i="13"/>
  <c r="L36" i="12" l="1"/>
  <c r="K36" i="12"/>
  <c r="J36" i="12"/>
  <c r="F36" i="12"/>
  <c r="L24" i="12"/>
  <c r="L26" i="12"/>
  <c r="L28" i="12"/>
  <c r="L30" i="12"/>
  <c r="L32" i="12"/>
  <c r="L33" i="12"/>
  <c r="K33" i="12"/>
  <c r="J33" i="12"/>
  <c r="I33" i="12"/>
  <c r="H33" i="12"/>
  <c r="G33" i="12"/>
  <c r="F33" i="12"/>
  <c r="E33" i="12"/>
  <c r="D33" i="12"/>
  <c r="A25" i="12"/>
  <c r="A27" i="12"/>
  <c r="A29" i="12"/>
  <c r="A31" i="12"/>
  <c r="E22" i="12"/>
  <c r="F22" i="12"/>
  <c r="G22" i="12"/>
  <c r="H22" i="12"/>
  <c r="I22" i="12"/>
  <c r="J22" i="12"/>
  <c r="K22" i="12"/>
  <c r="L8" i="12"/>
  <c r="L9" i="12"/>
  <c r="L10" i="12"/>
  <c r="L11" i="12"/>
  <c r="L12" i="12"/>
  <c r="L13" i="12"/>
  <c r="K13" i="12"/>
  <c r="J13" i="12"/>
  <c r="I13" i="12"/>
  <c r="H13" i="12"/>
  <c r="G13" i="12"/>
  <c r="F13" i="12"/>
  <c r="E13" i="12"/>
  <c r="D13" i="12"/>
  <c r="A9" i="12"/>
  <c r="A10" i="12"/>
  <c r="A11" i="12"/>
  <c r="A12" i="12"/>
  <c r="E6" i="12"/>
  <c r="F6" i="12"/>
  <c r="G6" i="12"/>
  <c r="H6" i="12"/>
  <c r="I6" i="12"/>
  <c r="J6" i="12"/>
  <c r="K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kenspo-04</author>
  </authors>
  <commentList>
    <comment ref="Q1" authorId="0" shapeId="0" xr:uid="{F123EC8F-DA83-4FD7-8B72-832DB87DA3E1}">
      <text>
        <r>
          <rPr>
            <sz val="12"/>
            <color indexed="81"/>
            <rFont val="MS P ゴシック"/>
            <family val="3"/>
            <charset val="128"/>
          </rPr>
          <t>２６名以上の場合は上の＋(プラス)ボタンを押してください。</t>
        </r>
      </text>
    </comment>
    <comment ref="L3" authorId="0" shapeId="0" xr:uid="{8C21FB3A-C80A-4A15-9A07-AB50FCB8D541}">
      <text>
        <r>
          <rPr>
            <sz val="12"/>
            <color indexed="81"/>
            <rFont val="MS P ゴシック"/>
            <family val="3"/>
            <charset val="128"/>
          </rPr>
          <t>コピー貼付で
利用してください。</t>
        </r>
      </text>
    </comment>
    <comment ref="D6" authorId="0" shapeId="0" xr:uid="{756EFE49-DFEC-4A66-A2D0-A2BD58ADA995}">
      <text>
        <r>
          <rPr>
            <sz val="9"/>
            <color indexed="81"/>
            <rFont val="MS P ゴシック"/>
            <family val="3"/>
            <charset val="128"/>
          </rPr>
          <t>〇(数字)/〇(数字)と半角で入力</t>
        </r>
      </text>
    </comment>
    <comment ref="E6" authorId="0" shapeId="0" xr:uid="{3365B3C2-047C-434A-BD4A-1A73129347AA}">
      <text>
        <r>
          <rPr>
            <sz val="9"/>
            <color indexed="81"/>
            <rFont val="MS P ゴシック"/>
            <family val="3"/>
            <charset val="128"/>
          </rPr>
          <t>入力不可
〇を入力すれば表示されます。</t>
        </r>
        <r>
          <rPr>
            <b/>
            <sz val="9"/>
            <color indexed="81"/>
            <rFont val="MS P ゴシック"/>
            <family val="3"/>
            <charset val="128"/>
          </rPr>
          <t xml:space="preserve">
</t>
        </r>
      </text>
    </comment>
    <comment ref="D7" authorId="0" shapeId="0" xr:uid="{87CD11D8-DFBB-498A-9EB4-4D42546B973E}">
      <text>
        <r>
          <rPr>
            <sz val="10"/>
            <color indexed="81"/>
            <rFont val="MS P ゴシック"/>
            <family val="3"/>
            <charset val="128"/>
          </rPr>
          <t>出場日程を入力。
・監督会議
・公式練習
・開閉会式
・1回戦、決勝など</t>
        </r>
      </text>
    </comment>
    <comment ref="T7" authorId="0" shapeId="0" xr:uid="{5CF3F2FF-9DFB-452F-A94D-53A9824D58B9}">
      <text>
        <r>
          <rPr>
            <sz val="10"/>
            <color indexed="81"/>
            <rFont val="MS P ゴシック"/>
            <family val="3"/>
            <charset val="128"/>
          </rPr>
          <t>出場日程を入力。
・公式練習
・監督会議
・1回戦、決勝など</t>
        </r>
      </text>
    </comment>
    <comment ref="C61" authorId="0" shapeId="0" xr:uid="{96C3D42B-5F9A-4FB7-B819-E9FD1BB10167}">
      <text>
        <r>
          <rPr>
            <sz val="12"/>
            <color indexed="81"/>
            <rFont val="MS P ゴシック"/>
            <family val="3"/>
            <charset val="128"/>
          </rPr>
          <t>下の図のように支給明細書に記載の金額を間違いがないよう入力してください。</t>
        </r>
      </text>
    </comment>
    <comment ref="I62" authorId="0" shapeId="0" xr:uid="{F1279512-E38D-4C45-9300-C4E1D0EB48B8}">
      <text>
        <r>
          <rPr>
            <sz val="20"/>
            <color indexed="81"/>
            <rFont val="MS P ゴシック"/>
            <family val="3"/>
            <charset val="128"/>
          </rPr>
          <t xml:space="preserve">一人でも入力ミスがあると交通費の金額に支障が出ます。
提出する前に必ず入力間違い等が無いよう二重チェックするなり確認して提出お願いします。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kenspo-04</author>
  </authors>
  <commentList>
    <comment ref="C36" authorId="0" shapeId="0" xr:uid="{217654EC-5474-498C-A147-F9D90CC1A565}">
      <text>
        <r>
          <rPr>
            <sz val="12"/>
            <color indexed="81"/>
            <rFont val="MS P ゴシック"/>
            <family val="3"/>
            <charset val="128"/>
          </rPr>
          <t>明細書に記載の金額を間違いがないよう入力してください。</t>
        </r>
      </text>
    </comment>
  </commentList>
</comments>
</file>

<file path=xl/sharedStrings.xml><?xml version="1.0" encoding="utf-8"?>
<sst xmlns="http://schemas.openxmlformats.org/spreadsheetml/2006/main" count="228" uniqueCount="76">
  <si>
    <t>国民スポーツ大会派遣事業</t>
    <rPh sb="10" eb="12">
      <t>ジギョウ</t>
    </rPh>
    <phoneticPr fontId="4"/>
  </si>
  <si>
    <t>競技名：</t>
    <rPh sb="0" eb="2">
      <t>キョウギ</t>
    </rPh>
    <phoneticPr fontId="10"/>
  </si>
  <si>
    <t>なし</t>
    <phoneticPr fontId="4"/>
  </si>
  <si>
    <t>宿泊日</t>
    <phoneticPr fontId="4"/>
  </si>
  <si>
    <t>日帰り</t>
    <phoneticPr fontId="4"/>
  </si>
  <si>
    <t>監督</t>
    <rPh sb="0" eb="2">
      <t>カントク</t>
    </rPh>
    <phoneticPr fontId="4"/>
  </si>
  <si>
    <t>種　別：</t>
    <rPh sb="0" eb="1">
      <t>シュ</t>
    </rPh>
    <rPh sb="2" eb="3">
      <t>ベツ</t>
    </rPh>
    <phoneticPr fontId="4"/>
  </si>
  <si>
    <t>-</t>
    <phoneticPr fontId="4"/>
  </si>
  <si>
    <t>●</t>
    <phoneticPr fontId="4"/>
  </si>
  <si>
    <t>〇</t>
    <phoneticPr fontId="4"/>
  </si>
  <si>
    <t>選手</t>
    <rPh sb="0" eb="2">
      <t>センシュ</t>
    </rPh>
    <phoneticPr fontId="4"/>
  </si>
  <si>
    <t>コーチ</t>
    <phoneticPr fontId="4"/>
  </si>
  <si>
    <t>No.</t>
    <phoneticPr fontId="4"/>
  </si>
  <si>
    <t>区分</t>
    <rPh sb="0" eb="2">
      <t>クブン</t>
    </rPh>
    <phoneticPr fontId="4"/>
  </si>
  <si>
    <t>氏名</t>
    <rPh sb="0" eb="2">
      <t>シメイ</t>
    </rPh>
    <phoneticPr fontId="10"/>
  </si>
  <si>
    <t>日数</t>
    <rPh sb="0" eb="2">
      <t>ニッスウ</t>
    </rPh>
    <phoneticPr fontId="4"/>
  </si>
  <si>
    <t>備考</t>
    <rPh sb="0" eb="2">
      <t>ビコウ</t>
    </rPh>
    <phoneticPr fontId="4"/>
  </si>
  <si>
    <t>トレーナー</t>
    <phoneticPr fontId="4"/>
  </si>
  <si>
    <t>計</t>
    <rPh sb="0" eb="1">
      <t>ケイ</t>
    </rPh>
    <phoneticPr fontId="4"/>
  </si>
  <si>
    <t>合計（延べ）</t>
    <rPh sb="0" eb="2">
      <t>ゴウケイ</t>
    </rPh>
    <rPh sb="3" eb="4">
      <t>ノ</t>
    </rPh>
    <phoneticPr fontId="4"/>
  </si>
  <si>
    <t>期間中交通費</t>
    <rPh sb="0" eb="6">
      <t>キカンチュウコウツウヒ</t>
    </rPh>
    <phoneticPr fontId="4"/>
  </si>
  <si>
    <t>既支給額</t>
    <rPh sb="0" eb="1">
      <t>スデ</t>
    </rPh>
    <rPh sb="1" eb="4">
      <t>シキュウガク</t>
    </rPh>
    <phoneticPr fontId="4"/>
  </si>
  <si>
    <t>精算額</t>
    <rPh sb="0" eb="2">
      <t>セイサン</t>
    </rPh>
    <rPh sb="2" eb="3">
      <t>ガク</t>
    </rPh>
    <phoneticPr fontId="4"/>
  </si>
  <si>
    <t>（団体用）</t>
    <rPh sb="1" eb="3">
      <t>ダンタイ</t>
    </rPh>
    <rPh sb="3" eb="4">
      <t>ヨウ</t>
    </rPh>
    <phoneticPr fontId="4"/>
  </si>
  <si>
    <t>〇〇競技</t>
    <rPh sb="0" eb="4">
      <t>マルマルキョウギ</t>
    </rPh>
    <phoneticPr fontId="4"/>
  </si>
  <si>
    <t>成年男子</t>
    <rPh sb="0" eb="4">
      <t>セイネンダンシ</t>
    </rPh>
    <phoneticPr fontId="4"/>
  </si>
  <si>
    <t>公式練習</t>
    <rPh sb="0" eb="4">
      <t>コウシキレンシュウ</t>
    </rPh>
    <phoneticPr fontId="4"/>
  </si>
  <si>
    <t>監督会議</t>
    <rPh sb="0" eb="4">
      <t>カントクカイギ</t>
    </rPh>
    <phoneticPr fontId="4"/>
  </si>
  <si>
    <t>1回戦</t>
    <rPh sb="1" eb="3">
      <t>カイセン</t>
    </rPh>
    <phoneticPr fontId="4"/>
  </si>
  <si>
    <t>2回戦</t>
    <rPh sb="1" eb="3">
      <t>カイセン</t>
    </rPh>
    <phoneticPr fontId="4"/>
  </si>
  <si>
    <t>準々決勝</t>
    <rPh sb="0" eb="4">
      <t>ジュンジュンケッショウ</t>
    </rPh>
    <phoneticPr fontId="4"/>
  </si>
  <si>
    <t>△△　△△</t>
    <phoneticPr fontId="4"/>
  </si>
  <si>
    <t>〇</t>
  </si>
  <si>
    <t>□□　□□</t>
    <phoneticPr fontId="4"/>
  </si>
  <si>
    <t>□□　□□</t>
  </si>
  <si>
    <t>コーチ</t>
  </si>
  <si>
    <t>トレーナー</t>
  </si>
  <si>
    <t>●</t>
  </si>
  <si>
    <t>（個人種目用）</t>
    <rPh sb="1" eb="3">
      <t>コジン</t>
    </rPh>
    <rPh sb="3" eb="5">
      <t>シュモク</t>
    </rPh>
    <rPh sb="5" eb="6">
      <t>ヨウ</t>
    </rPh>
    <phoneticPr fontId="4"/>
  </si>
  <si>
    <t>●●競技</t>
    <rPh sb="2" eb="4">
      <t>キョウギ</t>
    </rPh>
    <phoneticPr fontId="4"/>
  </si>
  <si>
    <t>成男、少男</t>
    <rPh sb="0" eb="2">
      <t>セイダン</t>
    </rPh>
    <rPh sb="3" eb="5">
      <t>ショウダン</t>
    </rPh>
    <phoneticPr fontId="4"/>
  </si>
  <si>
    <t>競技日</t>
    <rPh sb="0" eb="3">
      <t>キョウギビ</t>
    </rPh>
    <phoneticPr fontId="4"/>
  </si>
  <si>
    <t>予選</t>
    <rPh sb="0" eb="2">
      <t>ヨセン</t>
    </rPh>
    <phoneticPr fontId="4"/>
  </si>
  <si>
    <t>決勝</t>
    <rPh sb="0" eb="2">
      <t>ケッショウ</t>
    </rPh>
    <phoneticPr fontId="4"/>
  </si>
  <si>
    <t>成男</t>
    <rPh sb="0" eb="2">
      <t>セイダン</t>
    </rPh>
    <phoneticPr fontId="4"/>
  </si>
  <si>
    <t>100m</t>
    <phoneticPr fontId="4"/>
  </si>
  <si>
    <t>検診・計量</t>
    <rPh sb="0" eb="2">
      <t>ケンシン</t>
    </rPh>
    <rPh sb="3" eb="5">
      <t>ケイリョウ</t>
    </rPh>
    <phoneticPr fontId="4"/>
  </si>
  <si>
    <t>少男</t>
    <rPh sb="0" eb="2">
      <t>ショウダン</t>
    </rPh>
    <phoneticPr fontId="4"/>
  </si>
  <si>
    <t>60㎏級</t>
    <phoneticPr fontId="4"/>
  </si>
  <si>
    <t>日数計</t>
    <rPh sb="2" eb="3">
      <t>ケイ</t>
    </rPh>
    <phoneticPr fontId="4"/>
  </si>
  <si>
    <t>選手団出場参加状況報告書</t>
  </si>
  <si>
    <t>内、航空賃代</t>
  </si>
  <si>
    <t>【 支 給 額 内 訳 】</t>
    <rPh sb="2" eb="3">
      <t>シ</t>
    </rPh>
    <rPh sb="4" eb="5">
      <t>キュウ</t>
    </rPh>
    <rPh sb="6" eb="7">
      <t>ガク</t>
    </rPh>
    <rPh sb="8" eb="9">
      <t>ナイ</t>
    </rPh>
    <rPh sb="10" eb="11">
      <t>ヤク</t>
    </rPh>
    <phoneticPr fontId="4"/>
  </si>
  <si>
    <t>金額</t>
    <rPh sb="0" eb="2">
      <t>キンガク</t>
    </rPh>
    <phoneticPr fontId="4"/>
  </si>
  <si>
    <t>↓精算対象</t>
    <rPh sb="1" eb="3">
      <t>セイサン</t>
    </rPh>
    <rPh sb="3" eb="5">
      <t>タイショウ</t>
    </rPh>
    <phoneticPr fontId="4"/>
  </si>
  <si>
    <t>往 復 交 通 費</t>
    <rPh sb="0" eb="1">
      <t>オウ</t>
    </rPh>
    <rPh sb="2" eb="3">
      <t>フク</t>
    </rPh>
    <rPh sb="4" eb="5">
      <t>コウ</t>
    </rPh>
    <rPh sb="6" eb="7">
      <t>ツウ</t>
    </rPh>
    <rPh sb="8" eb="9">
      <t>ヒ</t>
    </rPh>
    <phoneticPr fontId="4"/>
  </si>
  <si>
    <t>期 間 中 交 通 費</t>
    <rPh sb="0" eb="1">
      <t>キ</t>
    </rPh>
    <rPh sb="2" eb="3">
      <t>アイダ</t>
    </rPh>
    <rPh sb="4" eb="5">
      <t>ナカ</t>
    </rPh>
    <rPh sb="6" eb="7">
      <t>コウ</t>
    </rPh>
    <rPh sb="8" eb="9">
      <t>ツウ</t>
    </rPh>
    <rPh sb="10" eb="11">
      <t>ヒ</t>
    </rPh>
    <phoneticPr fontId="4"/>
  </si>
  <si>
    <t>宿　　泊　　料</t>
    <rPh sb="0" eb="1">
      <t>シュク</t>
    </rPh>
    <rPh sb="3" eb="4">
      <t>ハク</t>
    </rPh>
    <rPh sb="6" eb="7">
      <t>リョウ</t>
    </rPh>
    <phoneticPr fontId="4"/>
  </si>
  <si>
    <t>ユニフォーム補助</t>
    <rPh sb="6" eb="8">
      <t>ホジョ</t>
    </rPh>
    <phoneticPr fontId="4"/>
  </si>
  <si>
    <t>〇/△,△,△</t>
    <phoneticPr fontId="4"/>
  </si>
  <si>
    <t>派　遣　費　総　額</t>
    <rPh sb="0" eb="1">
      <t>ハ</t>
    </rPh>
    <rPh sb="2" eb="3">
      <t>ケン</t>
    </rPh>
    <rPh sb="4" eb="5">
      <t>ヒ</t>
    </rPh>
    <rPh sb="6" eb="7">
      <t>ソウ</t>
    </rPh>
    <rPh sb="8" eb="9">
      <t>ガク</t>
    </rPh>
    <phoneticPr fontId="4"/>
  </si>
  <si>
    <t>〇〇〇,〇〇〇</t>
  </si>
  <si>
    <t>〇〇〇,〇〇〇</t>
    <phoneticPr fontId="4"/>
  </si>
  <si>
    <t>〇〇,〇〇〇</t>
    <phoneticPr fontId="4"/>
  </si>
  <si>
    <t>〇〇,〇〇〇円</t>
    <rPh sb="6" eb="7">
      <t>エン</t>
    </rPh>
    <phoneticPr fontId="4"/>
  </si>
  <si>
    <t>〇日分</t>
    <rPh sb="1" eb="3">
      <t>ニチブン</t>
    </rPh>
    <phoneticPr fontId="4"/>
  </si>
  <si>
    <t>＠2,000×</t>
    <phoneticPr fontId="4"/>
  </si>
  <si>
    <t>＠10,000×</t>
    <phoneticPr fontId="4"/>
  </si>
  <si>
    <t>〇泊</t>
    <rPh sb="1" eb="2">
      <t>ハク</t>
    </rPh>
    <phoneticPr fontId="4"/>
  </si>
  <si>
    <t>①</t>
    <phoneticPr fontId="4"/>
  </si>
  <si>
    <t>（個人種目用）</t>
    <phoneticPr fontId="4"/>
  </si>
  <si>
    <t>No.1</t>
    <phoneticPr fontId="4"/>
  </si>
  <si>
    <t>No.2</t>
    <phoneticPr fontId="4"/>
  </si>
  <si>
    <t>/</t>
    <phoneticPr fontId="4"/>
  </si>
  <si>
    <t>予備選手</t>
    <rPh sb="0" eb="2">
      <t>ヨビ</t>
    </rPh>
    <rPh sb="2" eb="4">
      <t>センシュ</t>
    </rPh>
    <phoneticPr fontId="4"/>
  </si>
  <si>
    <t xml:space="preserve"> /　（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</si>
</sst>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quot;第&quot;##&quot;回&quot;"/>
    <numFmt numFmtId="177" formatCode="m/d\ \(aaa\)"/>
    <numFmt numFmtId="178" formatCode="#,##0&quot;日&quot;"/>
    <numFmt numFmtId="179" formatCode="#,##0&quot;泊&quot;"/>
    <numFmt numFmtId="180" formatCode="#,##0&quot;　円&quot;;[Red]\-#,##0&quot;円&quot;"/>
    <numFmt numFmtId="181" formatCode="#,##0;#,##0"/>
    <numFmt numFmtId="182" formatCode="&quot;（泊数&quot;\ #,###\ &quot;泊）&quot;"/>
    <numFmt numFmtId="183" formatCode="\ &quot;@&quot;#,##0\ &quot;　×&quot;"/>
    <numFmt numFmtId="184" formatCode="###&quot;日分&quot;"/>
    <numFmt numFmtId="185" formatCode="###&quot;泊&quot;"/>
    <numFmt numFmtId="186" formatCode="#,###&quot;名&quot;"/>
    <numFmt numFmtId="187" formatCode="m&quot;/&quot;d\ \(aaa\)"/>
  </numFmts>
  <fonts count="38">
    <font>
      <sz val="11"/>
      <name val="ＭＳ Ｐゴシック"/>
      <family val="3"/>
      <charset val="128"/>
    </font>
    <font>
      <sz val="11"/>
      <color theme="1"/>
      <name val="游ゴシック"/>
      <family val="2"/>
      <scheme val="minor"/>
    </font>
    <font>
      <sz val="11"/>
      <color theme="1"/>
      <name val="ＭＳ Ｐ明朝"/>
      <family val="1"/>
      <charset val="128"/>
    </font>
    <font>
      <sz val="14"/>
      <color theme="1"/>
      <name val="ＭＳ Ｐ明朝"/>
      <family val="1"/>
      <charset val="128"/>
    </font>
    <font>
      <sz val="6"/>
      <name val="ＭＳ Ｐゴシック"/>
      <family val="3"/>
      <charset val="128"/>
    </font>
    <font>
      <sz val="16"/>
      <color theme="1"/>
      <name val="ＭＳ Ｐ明朝"/>
      <family val="1"/>
      <charset val="128"/>
    </font>
    <font>
      <b/>
      <sz val="16"/>
      <color theme="1"/>
      <name val="ＭＳ Ｐ明朝"/>
      <family val="1"/>
      <charset val="128"/>
    </font>
    <font>
      <b/>
      <sz val="14"/>
      <name val="ＭＳ Ｐ明朝"/>
      <family val="1"/>
      <charset val="128"/>
    </font>
    <font>
      <sz val="14"/>
      <name val="ＭＳ Ｐ明朝"/>
      <family val="1"/>
      <charset val="128"/>
    </font>
    <font>
      <sz val="11"/>
      <name val="ＭＳ Ｐゴシック"/>
      <family val="3"/>
      <charset val="128"/>
    </font>
    <font>
      <sz val="6"/>
      <name val="ＭＳ Ｐ明朝"/>
      <family val="1"/>
      <charset val="128"/>
    </font>
    <font>
      <sz val="12"/>
      <color theme="1"/>
      <name val="ＭＳ Ｐ明朝"/>
      <family val="1"/>
      <charset val="128"/>
    </font>
    <font>
      <b/>
      <sz val="12"/>
      <name val="ＭＳ Ｐ明朝"/>
      <family val="1"/>
      <charset val="128"/>
    </font>
    <font>
      <sz val="11"/>
      <color rgb="FF000000"/>
      <name val="ＭＳ Ｐ明朝"/>
      <family val="1"/>
      <charset val="128"/>
    </font>
    <font>
      <b/>
      <sz val="16"/>
      <name val="ＭＳ Ｐ明朝"/>
      <family val="1"/>
      <charset val="128"/>
    </font>
    <font>
      <sz val="11"/>
      <name val="ＭＳ Ｐ明朝"/>
      <family val="1"/>
      <charset val="128"/>
    </font>
    <font>
      <sz val="9"/>
      <name val="ＭＳ Ｐ明朝"/>
      <family val="1"/>
      <charset val="128"/>
    </font>
    <font>
      <sz val="10"/>
      <name val="ＭＳ Ｐ明朝"/>
      <family val="1"/>
      <charset val="128"/>
    </font>
    <font>
      <sz val="10"/>
      <color theme="1"/>
      <name val="ＭＳ Ｐ明朝"/>
      <family val="1"/>
      <charset val="128"/>
    </font>
    <font>
      <sz val="10"/>
      <color indexed="81"/>
      <name val="MS P ゴシック"/>
      <family val="3"/>
      <charset val="128"/>
    </font>
    <font>
      <sz val="12"/>
      <color theme="1"/>
      <name val="游ゴシック"/>
      <family val="2"/>
      <scheme val="minor"/>
    </font>
    <font>
      <b/>
      <sz val="12"/>
      <name val="ＭＳ Ｐゴシック"/>
      <family val="3"/>
      <charset val="128"/>
    </font>
    <font>
      <b/>
      <sz val="16"/>
      <name val="ＭＳ Ｐゴシック"/>
      <family val="3"/>
      <charset val="128"/>
    </font>
    <font>
      <sz val="12"/>
      <color theme="1"/>
      <name val="游ゴシック"/>
      <family val="2"/>
      <charset val="128"/>
      <scheme val="minor"/>
    </font>
    <font>
      <sz val="11"/>
      <color theme="1"/>
      <name val="ＭＳ 明朝"/>
      <family val="1"/>
      <charset val="128"/>
    </font>
    <font>
      <sz val="10"/>
      <color theme="1"/>
      <name val="ＭＳ 明朝"/>
      <family val="1"/>
      <charset val="128"/>
    </font>
    <font>
      <sz val="20"/>
      <color indexed="81"/>
      <name val="MS P ゴシック"/>
      <family val="3"/>
      <charset val="128"/>
    </font>
    <font>
      <b/>
      <sz val="12"/>
      <color theme="1"/>
      <name val="ＭＳ Ｐ明朝"/>
      <family val="1"/>
      <charset val="128"/>
    </font>
    <font>
      <sz val="12"/>
      <color indexed="81"/>
      <name val="MS P ゴシック"/>
      <family val="3"/>
      <charset val="128"/>
    </font>
    <font>
      <sz val="12"/>
      <name val="ＭＳ Ｐ明朝"/>
      <family val="1"/>
      <charset val="128"/>
    </font>
    <font>
      <sz val="8"/>
      <name val="ＭＳ Ｐ明朝"/>
      <family val="1"/>
      <charset val="128"/>
    </font>
    <font>
      <b/>
      <sz val="9"/>
      <name val="ＭＳ Ｐ明朝"/>
      <family val="1"/>
      <charset val="128"/>
    </font>
    <font>
      <sz val="12"/>
      <name val="ＭＳ Ｐゴシック"/>
      <family val="3"/>
      <charset val="128"/>
    </font>
    <font>
      <sz val="14"/>
      <name val="ＭＳ Ｐゴシック"/>
      <family val="3"/>
      <charset val="128"/>
    </font>
    <font>
      <sz val="12"/>
      <color theme="1"/>
      <name val="ＭＳ 明朝"/>
      <family val="1"/>
      <charset val="128"/>
    </font>
    <font>
      <sz val="11"/>
      <name val="ＭＳ 明朝"/>
      <family val="1"/>
      <charset val="128"/>
    </font>
    <font>
      <sz val="9"/>
      <color indexed="81"/>
      <name val="MS P ゴシック"/>
      <family val="3"/>
      <charset val="128"/>
    </font>
    <font>
      <b/>
      <sz val="9"/>
      <color indexed="81"/>
      <name val="MS P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64"/>
      </left>
      <right style="double">
        <color indexed="64"/>
      </right>
      <top style="double">
        <color indexed="64"/>
      </top>
      <bottom/>
      <diagonal/>
    </border>
    <border>
      <left style="double">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double">
        <color indexed="64"/>
      </left>
      <right style="double">
        <color indexed="64"/>
      </right>
      <top style="thin">
        <color indexed="64"/>
      </top>
      <bottom/>
      <diagonal/>
    </border>
    <border>
      <left style="thin">
        <color indexed="64"/>
      </left>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Down="1">
      <left/>
      <right style="thin">
        <color indexed="64"/>
      </right>
      <top/>
      <bottom style="medium">
        <color indexed="64"/>
      </bottom>
      <diagonal style="thin">
        <color indexed="64"/>
      </diagonal>
    </border>
    <border>
      <left style="thin">
        <color indexed="64"/>
      </left>
      <right style="thin">
        <color indexed="64"/>
      </right>
      <top/>
      <bottom style="medium">
        <color indexed="64"/>
      </bottom>
      <diagonal/>
    </border>
  </borders>
  <cellStyleXfs count="4">
    <xf numFmtId="0" fontId="0" fillId="0" borderId="0">
      <alignment vertical="center"/>
    </xf>
    <xf numFmtId="38" fontId="9" fillId="0" borderId="0" applyFont="0" applyFill="0" applyBorder="0" applyAlignment="0" applyProtection="0">
      <alignment vertical="center"/>
    </xf>
    <xf numFmtId="0" fontId="1" fillId="0" borderId="0"/>
    <xf numFmtId="3" fontId="15" fillId="0" borderId="0">
      <alignment vertical="center"/>
    </xf>
  </cellStyleXfs>
  <cellXfs count="185">
    <xf numFmtId="0" fontId="0" fillId="0" borderId="0" xfId="0">
      <alignment vertical="center"/>
    </xf>
    <xf numFmtId="0" fontId="2" fillId="0" borderId="0" xfId="2" applyFont="1" applyAlignment="1" applyProtection="1">
      <alignment vertical="center"/>
      <protection locked="0"/>
    </xf>
    <xf numFmtId="0" fontId="3" fillId="0" borderId="0" xfId="2" applyFont="1" applyAlignment="1" applyProtection="1">
      <alignment vertical="center"/>
      <protection locked="0"/>
    </xf>
    <xf numFmtId="0" fontId="5" fillId="0" borderId="0" xfId="2" applyFont="1" applyAlignment="1" applyProtection="1">
      <alignment vertical="center"/>
      <protection locked="0"/>
    </xf>
    <xf numFmtId="0" fontId="6" fillId="0" borderId="0" xfId="2" applyFont="1" applyAlignment="1" applyProtection="1">
      <alignment vertical="center"/>
      <protection locked="0"/>
    </xf>
    <xf numFmtId="0" fontId="7" fillId="0" borderId="0" xfId="2" applyFont="1" applyAlignment="1" applyProtection="1">
      <alignment vertical="center"/>
      <protection locked="0"/>
    </xf>
    <xf numFmtId="0" fontId="8" fillId="0" borderId="0" xfId="2" applyFont="1" applyAlignment="1" applyProtection="1">
      <alignment horizontal="right" vertical="center"/>
      <protection locked="0"/>
    </xf>
    <xf numFmtId="0" fontId="8" fillId="0" borderId="0" xfId="0" applyFont="1">
      <alignment vertical="center"/>
    </xf>
    <xf numFmtId="0" fontId="2" fillId="0" borderId="0" xfId="2" applyFont="1" applyAlignment="1" applyProtection="1">
      <alignment horizontal="right" vertical="center"/>
      <protection locked="0"/>
    </xf>
    <xf numFmtId="0" fontId="11" fillId="0" borderId="0" xfId="2" applyFont="1" applyAlignment="1" applyProtection="1">
      <alignment vertical="center"/>
      <protection locked="0"/>
    </xf>
    <xf numFmtId="0" fontId="12" fillId="0" borderId="0" xfId="2" applyFont="1" applyAlignment="1" applyProtection="1">
      <alignment vertical="center"/>
      <protection locked="0"/>
    </xf>
    <xf numFmtId="0" fontId="2" fillId="0" borderId="2" xfId="2" applyFont="1" applyBorder="1" applyAlignment="1" applyProtection="1">
      <alignment horizontal="center" vertical="center"/>
      <protection locked="0"/>
    </xf>
    <xf numFmtId="0" fontId="14" fillId="0" borderId="0" xfId="2" applyFont="1" applyAlignment="1" applyProtection="1">
      <alignment vertical="center"/>
      <protection locked="0"/>
    </xf>
    <xf numFmtId="0" fontId="2" fillId="0" borderId="0" xfId="2" applyFont="1" applyAlignment="1" applyProtection="1">
      <alignment vertical="center" shrinkToFit="1"/>
      <protection locked="0"/>
    </xf>
    <xf numFmtId="0" fontId="2" fillId="0" borderId="0" xfId="2" applyFont="1" applyProtection="1">
      <protection locked="0"/>
    </xf>
    <xf numFmtId="0" fontId="11" fillId="0" borderId="0" xfId="0" applyFont="1">
      <alignment vertical="center"/>
    </xf>
    <xf numFmtId="0" fontId="15" fillId="0" borderId="0" xfId="2" applyFont="1" applyAlignment="1" applyProtection="1">
      <alignment horizontal="right" vertical="center"/>
      <protection locked="0"/>
    </xf>
    <xf numFmtId="0" fontId="2" fillId="0" borderId="0" xfId="2" quotePrefix="1" applyFont="1" applyAlignment="1" applyProtection="1">
      <alignment vertical="center" wrapText="1"/>
      <protection locked="0"/>
    </xf>
    <xf numFmtId="0" fontId="2" fillId="0" borderId="0" xfId="2" applyFont="1" applyAlignment="1" applyProtection="1">
      <alignment horizontal="center" vertical="center" wrapText="1"/>
      <protection locked="0"/>
    </xf>
    <xf numFmtId="0" fontId="15" fillId="0" borderId="0" xfId="0" applyFont="1">
      <alignment vertical="center"/>
    </xf>
    <xf numFmtId="3" fontId="15" fillId="0" borderId="3" xfId="3" applyBorder="1" applyAlignment="1">
      <alignment horizontal="center" vertical="center"/>
    </xf>
    <xf numFmtId="177" fontId="16" fillId="0" borderId="4" xfId="3" applyNumberFormat="1" applyFont="1" applyBorder="1" applyAlignment="1">
      <alignment horizontal="center" vertical="center" shrinkToFit="1"/>
    </xf>
    <xf numFmtId="3" fontId="17" fillId="0" borderId="5" xfId="3" applyFont="1" applyBorder="1" applyAlignment="1">
      <alignment horizontal="center"/>
    </xf>
    <xf numFmtId="0" fontId="18" fillId="0" borderId="2" xfId="2" applyFont="1" applyBorder="1" applyAlignment="1" applyProtection="1">
      <alignment horizontal="center" vertical="center" shrinkToFit="1"/>
      <protection locked="0"/>
    </xf>
    <xf numFmtId="0" fontId="17" fillId="0" borderId="2" xfId="2" applyFont="1" applyBorder="1" applyAlignment="1" applyProtection="1">
      <alignment horizontal="center" vertical="center" shrinkToFit="1"/>
      <protection locked="0"/>
    </xf>
    <xf numFmtId="3" fontId="17" fillId="0" borderId="4" xfId="3" applyFont="1" applyBorder="1" applyAlignment="1" applyProtection="1">
      <alignment horizontal="center" vertical="center" shrinkToFit="1"/>
      <protection locked="0"/>
    </xf>
    <xf numFmtId="3" fontId="17" fillId="0" borderId="8" xfId="3" applyFont="1" applyBorder="1" applyAlignment="1">
      <alignment horizontal="center" vertical="top"/>
    </xf>
    <xf numFmtId="3" fontId="15" fillId="0" borderId="0" xfId="3" applyAlignment="1" applyProtection="1">
      <alignment horizontal="center" vertical="center"/>
      <protection locked="0"/>
    </xf>
    <xf numFmtId="0" fontId="2" fillId="0" borderId="2" xfId="2" applyFont="1" applyBorder="1" applyAlignment="1" applyProtection="1">
      <alignment horizontal="center" vertical="center" shrinkToFit="1"/>
      <protection locked="0"/>
    </xf>
    <xf numFmtId="3" fontId="15" fillId="0" borderId="2" xfId="3" applyBorder="1" applyAlignment="1" applyProtection="1">
      <alignment horizontal="center" vertical="center" shrinkToFit="1"/>
      <protection locked="0"/>
    </xf>
    <xf numFmtId="3" fontId="15" fillId="0" borderId="4" xfId="3" applyBorder="1" applyAlignment="1">
      <alignment horizontal="center" vertical="center" shrinkToFit="1"/>
    </xf>
    <xf numFmtId="3" fontId="16" fillId="0" borderId="4" xfId="3" applyFont="1" applyBorder="1" applyAlignment="1" applyProtection="1">
      <alignment vertical="center" shrinkToFit="1"/>
      <protection locked="0"/>
    </xf>
    <xf numFmtId="178" fontId="17" fillId="0" borderId="10" xfId="3" applyNumberFormat="1"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18" fillId="0" borderId="0" xfId="0" applyFont="1" applyAlignment="1" applyProtection="1">
      <alignment horizontal="center" vertical="center" shrinkToFit="1"/>
      <protection locked="0"/>
    </xf>
    <xf numFmtId="3" fontId="15" fillId="0" borderId="4" xfId="3" applyBorder="1" applyAlignment="1" applyProtection="1">
      <alignment horizontal="center" vertical="center" shrinkToFit="1"/>
      <protection locked="0"/>
    </xf>
    <xf numFmtId="3" fontId="15" fillId="0" borderId="0" xfId="3" applyAlignment="1">
      <alignment horizontal="center" vertical="center"/>
    </xf>
    <xf numFmtId="178" fontId="15" fillId="0" borderId="12" xfId="3" applyNumberFormat="1" applyBorder="1" applyAlignment="1" applyProtection="1">
      <alignment horizontal="center" vertical="center" shrinkToFit="1"/>
      <protection locked="0"/>
    </xf>
    <xf numFmtId="0" fontId="2" fillId="0" borderId="0" xfId="0" applyFont="1">
      <alignment vertical="center"/>
    </xf>
    <xf numFmtId="0" fontId="15" fillId="0" borderId="0" xfId="2" applyFont="1" applyAlignment="1" applyProtection="1">
      <alignment vertical="center"/>
      <protection locked="0"/>
    </xf>
    <xf numFmtId="0" fontId="20" fillId="0" borderId="0" xfId="2" applyFont="1" applyAlignment="1" applyProtection="1">
      <alignment vertical="center"/>
      <protection locked="0"/>
    </xf>
    <xf numFmtId="0" fontId="21" fillId="0" borderId="0" xfId="2" applyFont="1" applyAlignment="1" applyProtection="1">
      <alignment vertical="center"/>
      <protection locked="0"/>
    </xf>
    <xf numFmtId="0" fontId="22" fillId="0" borderId="0" xfId="2" applyFont="1" applyAlignment="1" applyProtection="1">
      <alignment vertical="center"/>
      <protection locked="0"/>
    </xf>
    <xf numFmtId="0" fontId="23" fillId="0" borderId="0" xfId="0" applyFont="1">
      <alignment vertical="center"/>
    </xf>
    <xf numFmtId="0" fontId="24" fillId="0" borderId="0" xfId="2" applyFont="1" applyAlignment="1" applyProtection="1">
      <alignment horizontal="right" vertical="center"/>
      <protection locked="0"/>
    </xf>
    <xf numFmtId="0" fontId="1" fillId="0" borderId="0" xfId="2" applyAlignment="1" applyProtection="1">
      <alignment vertical="center" shrinkToFit="1"/>
      <protection locked="0"/>
    </xf>
    <xf numFmtId="0" fontId="1" fillId="0" borderId="0" xfId="2" applyProtection="1">
      <protection locked="0"/>
    </xf>
    <xf numFmtId="0" fontId="1" fillId="0" borderId="0" xfId="2" applyAlignment="1" applyProtection="1">
      <alignment vertical="center"/>
      <protection locked="0"/>
    </xf>
    <xf numFmtId="0" fontId="24" fillId="0" borderId="3" xfId="2" applyFont="1" applyBorder="1" applyAlignment="1">
      <alignment horizontal="center" vertical="center" shrinkToFit="1"/>
    </xf>
    <xf numFmtId="0" fontId="1" fillId="0" borderId="3" xfId="2" applyBorder="1" applyAlignment="1" applyProtection="1">
      <alignment horizontal="center" vertical="center"/>
      <protection locked="0"/>
    </xf>
    <xf numFmtId="3" fontId="15" fillId="0" borderId="5" xfId="3" applyBorder="1" applyAlignment="1">
      <alignment horizontal="center" vertical="center"/>
    </xf>
    <xf numFmtId="177" fontId="16" fillId="0" borderId="11" xfId="3" applyNumberFormat="1" applyFont="1" applyBorder="1" applyAlignment="1">
      <alignment horizontal="center" vertical="center" shrinkToFit="1"/>
    </xf>
    <xf numFmtId="3" fontId="16" fillId="0" borderId="15" xfId="3" applyFont="1" applyBorder="1" applyAlignment="1" applyProtection="1">
      <alignment vertical="center" shrinkToFit="1"/>
      <protection locked="0"/>
    </xf>
    <xf numFmtId="179" fontId="15" fillId="0" borderId="16" xfId="3" applyNumberFormat="1" applyBorder="1" applyAlignment="1" applyProtection="1">
      <alignment horizontal="center" vertical="center" shrinkToFit="1"/>
      <protection locked="0"/>
    </xf>
    <xf numFmtId="3" fontId="15" fillId="0" borderId="6" xfId="3" applyBorder="1" applyAlignment="1" applyProtection="1">
      <alignment horizontal="center" vertical="center" shrinkToFit="1"/>
      <protection locked="0"/>
    </xf>
    <xf numFmtId="3" fontId="15" fillId="0" borderId="17" xfId="3" applyBorder="1" applyAlignment="1">
      <alignment horizontal="center" vertical="center" shrinkToFit="1"/>
    </xf>
    <xf numFmtId="3" fontId="16" fillId="0" borderId="18" xfId="3" applyFont="1" applyBorder="1" applyAlignment="1" applyProtection="1">
      <alignment vertical="center" shrinkToFit="1"/>
      <protection locked="0"/>
    </xf>
    <xf numFmtId="3" fontId="15" fillId="0" borderId="9" xfId="3" applyBorder="1" applyAlignment="1" applyProtection="1">
      <alignment horizontal="center" vertical="center" shrinkToFit="1"/>
      <protection locked="0"/>
    </xf>
    <xf numFmtId="0" fontId="25" fillId="0" borderId="0" xfId="0" applyFont="1" applyAlignment="1" applyProtection="1">
      <alignment horizontal="center" vertical="center" shrinkToFit="1"/>
      <protection locked="0"/>
    </xf>
    <xf numFmtId="176" fontId="11" fillId="0" borderId="0" xfId="2" applyNumberFormat="1" applyFont="1" applyAlignment="1" applyProtection="1">
      <alignment horizontal="right" vertical="center"/>
      <protection locked="0"/>
    </xf>
    <xf numFmtId="0" fontId="2" fillId="0" borderId="0" xfId="2" applyFont="1" applyAlignment="1" applyProtection="1">
      <alignment horizontal="center" vertical="center"/>
      <protection locked="0"/>
    </xf>
    <xf numFmtId="0" fontId="2" fillId="0" borderId="0" xfId="2" applyFont="1" applyAlignment="1" applyProtection="1">
      <alignment horizontal="center" vertical="center" shrinkToFit="1"/>
      <protection locked="0"/>
    </xf>
    <xf numFmtId="3" fontId="15" fillId="0" borderId="0" xfId="3" applyAlignment="1" applyProtection="1">
      <alignment horizontal="center" vertical="center" shrinkToFit="1"/>
      <protection locked="0"/>
    </xf>
    <xf numFmtId="178" fontId="15" fillId="0" borderId="0" xfId="3" applyNumberFormat="1" applyAlignment="1" applyProtection="1">
      <alignment horizontal="center" vertical="center" shrinkToFit="1"/>
      <protection locked="0"/>
    </xf>
    <xf numFmtId="3" fontId="17" fillId="0" borderId="3" xfId="3" applyFont="1" applyBorder="1" applyAlignment="1" applyProtection="1">
      <alignment horizontal="center" vertical="center" shrinkToFit="1"/>
      <protection locked="0"/>
    </xf>
    <xf numFmtId="3" fontId="17" fillId="0" borderId="15" xfId="3" applyFont="1" applyBorder="1" applyAlignment="1" applyProtection="1">
      <alignment horizontal="center" vertical="center" shrinkToFit="1"/>
      <protection locked="0"/>
    </xf>
    <xf numFmtId="178" fontId="17" fillId="0" borderId="8" xfId="3" applyNumberFormat="1" applyFont="1" applyBorder="1" applyAlignment="1" applyProtection="1">
      <alignment horizontal="center" vertical="center" shrinkToFit="1"/>
      <protection locked="0"/>
    </xf>
    <xf numFmtId="3" fontId="17" fillId="0" borderId="15" xfId="3" applyFont="1" applyBorder="1" applyAlignment="1">
      <alignment horizontal="center" vertical="center" shrinkToFit="1"/>
    </xf>
    <xf numFmtId="3" fontId="15" fillId="0" borderId="11" xfId="3" applyBorder="1" applyAlignment="1" applyProtection="1">
      <alignment vertical="center" shrinkToFit="1"/>
      <protection locked="0"/>
    </xf>
    <xf numFmtId="0" fontId="2" fillId="0" borderId="7" xfId="2" applyFont="1" applyBorder="1" applyAlignment="1" applyProtection="1">
      <alignment horizontal="center" vertical="center"/>
      <protection locked="0"/>
    </xf>
    <xf numFmtId="0" fontId="27" fillId="0" borderId="0" xfId="2" applyFont="1" applyAlignment="1" applyProtection="1">
      <alignment horizontal="right" vertical="center"/>
      <protection locked="0"/>
    </xf>
    <xf numFmtId="0" fontId="13" fillId="0" borderId="19" xfId="0" applyFont="1" applyBorder="1" applyAlignment="1">
      <alignment horizontal="center" vertical="center"/>
    </xf>
    <xf numFmtId="0" fontId="2" fillId="0" borderId="19" xfId="2" quotePrefix="1" applyFont="1" applyBorder="1" applyAlignment="1" applyProtection="1">
      <alignment horizontal="center" vertical="center" wrapText="1"/>
      <protection locked="0"/>
    </xf>
    <xf numFmtId="0" fontId="2" fillId="0" borderId="19" xfId="2" applyFont="1" applyBorder="1" applyAlignment="1" applyProtection="1">
      <alignment horizontal="center" vertical="center"/>
      <protection locked="0"/>
    </xf>
    <xf numFmtId="0" fontId="2" fillId="0" borderId="7" xfId="2" quotePrefix="1" applyFont="1" applyBorder="1" applyAlignment="1" applyProtection="1">
      <alignment horizontal="center" vertical="center" wrapText="1"/>
      <protection locked="0"/>
    </xf>
    <xf numFmtId="0" fontId="2" fillId="0" borderId="20" xfId="2" quotePrefix="1" applyFont="1" applyBorder="1" applyAlignment="1" applyProtection="1">
      <alignment horizontal="center" vertical="center" wrapText="1"/>
      <protection locked="0"/>
    </xf>
    <xf numFmtId="0" fontId="2" fillId="0" borderId="20" xfId="2" applyFont="1" applyBorder="1" applyAlignment="1" applyProtection="1">
      <alignment horizontal="center" vertical="center"/>
      <protection locked="0"/>
    </xf>
    <xf numFmtId="0" fontId="0" fillId="3" borderId="0" xfId="0" applyFill="1">
      <alignment vertical="center"/>
    </xf>
    <xf numFmtId="0" fontId="15" fillId="3" borderId="0" xfId="0" applyFont="1" applyFill="1">
      <alignment vertical="center"/>
    </xf>
    <xf numFmtId="0" fontId="15" fillId="3" borderId="0" xfId="0" applyFont="1" applyFill="1" applyAlignment="1">
      <alignment horizontal="center"/>
    </xf>
    <xf numFmtId="38" fontId="15" fillId="3" borderId="23" xfId="1" applyFont="1" applyFill="1" applyBorder="1" applyAlignment="1">
      <alignment horizontal="right" vertical="center"/>
    </xf>
    <xf numFmtId="38" fontId="30" fillId="3" borderId="23" xfId="1" applyFont="1" applyFill="1" applyBorder="1" applyAlignment="1">
      <alignment horizontal="right" vertical="center" shrinkToFit="1"/>
    </xf>
    <xf numFmtId="38" fontId="17" fillId="3" borderId="24" xfId="1" applyFont="1" applyFill="1" applyBorder="1" applyAlignment="1">
      <alignment horizontal="center" vertical="center" shrinkToFit="1"/>
    </xf>
    <xf numFmtId="38" fontId="30" fillId="3" borderId="25" xfId="1" applyFont="1" applyFill="1" applyBorder="1" applyAlignment="1">
      <alignment horizontal="right" vertical="center" shrinkToFit="1"/>
    </xf>
    <xf numFmtId="38" fontId="8" fillId="3" borderId="2" xfId="1" applyFont="1" applyFill="1" applyBorder="1" applyAlignment="1">
      <alignment horizontal="right" vertical="center"/>
    </xf>
    <xf numFmtId="183" fontId="17" fillId="3" borderId="4" xfId="1" quotePrefix="1" applyNumberFormat="1" applyFont="1" applyFill="1" applyBorder="1" applyAlignment="1">
      <alignment horizontal="center" vertical="center"/>
    </xf>
    <xf numFmtId="184" fontId="17" fillId="3" borderId="27" xfId="1" applyNumberFormat="1" applyFont="1" applyFill="1" applyBorder="1" applyAlignment="1">
      <alignment horizontal="left" vertical="center"/>
    </xf>
    <xf numFmtId="38" fontId="15" fillId="3" borderId="2" xfId="1" applyFont="1" applyFill="1" applyBorder="1" applyAlignment="1">
      <alignment horizontal="right" vertical="center"/>
    </xf>
    <xf numFmtId="38" fontId="30" fillId="3" borderId="7" xfId="1" applyFont="1" applyFill="1" applyBorder="1" applyAlignment="1">
      <alignment horizontal="right" vertical="center" shrinkToFit="1"/>
    </xf>
    <xf numFmtId="185" fontId="17" fillId="3" borderId="27" xfId="1" applyNumberFormat="1" applyFont="1" applyFill="1" applyBorder="1" applyAlignment="1">
      <alignment horizontal="left" vertical="center"/>
    </xf>
    <xf numFmtId="38" fontId="15" fillId="3" borderId="37" xfId="1" applyFont="1" applyFill="1" applyBorder="1" applyAlignment="1">
      <alignment vertical="center"/>
    </xf>
    <xf numFmtId="38" fontId="30" fillId="3" borderId="38" xfId="1" applyFont="1" applyFill="1" applyBorder="1" applyAlignment="1">
      <alignment horizontal="right" vertical="center" shrinkToFit="1"/>
    </xf>
    <xf numFmtId="186" fontId="29" fillId="3" borderId="34" xfId="1" applyNumberFormat="1" applyFont="1" applyFill="1" applyBorder="1" applyAlignment="1">
      <alignment horizontal="right" vertical="center"/>
    </xf>
    <xf numFmtId="38" fontId="8" fillId="3" borderId="34" xfId="1" applyFont="1" applyFill="1" applyBorder="1" applyAlignment="1">
      <alignment horizontal="right" vertical="center" shrinkToFit="1"/>
    </xf>
    <xf numFmtId="38" fontId="31" fillId="2" borderId="2" xfId="1" applyFont="1" applyFill="1" applyBorder="1" applyAlignment="1">
      <alignment horizontal="right" vertical="center" shrinkToFit="1"/>
    </xf>
    <xf numFmtId="3" fontId="15" fillId="0" borderId="3" xfId="3" applyBorder="1" applyAlignment="1" applyProtection="1">
      <alignment horizontal="center" vertical="center" shrinkToFit="1"/>
      <protection locked="0"/>
    </xf>
    <xf numFmtId="177" fontId="16" fillId="0" borderId="4" xfId="3" applyNumberFormat="1" applyFont="1" applyBorder="1" applyAlignment="1" applyProtection="1">
      <alignment horizontal="center" vertical="center" shrinkToFit="1"/>
      <protection locked="0"/>
    </xf>
    <xf numFmtId="178" fontId="15" fillId="0" borderId="12" xfId="3" applyNumberFormat="1" applyBorder="1" applyAlignment="1">
      <alignment horizontal="center" vertical="center" shrinkToFit="1"/>
    </xf>
    <xf numFmtId="0" fontId="2" fillId="0" borderId="0" xfId="2" applyFont="1" applyAlignment="1">
      <alignment vertical="center"/>
    </xf>
    <xf numFmtId="176" fontId="11" fillId="0" borderId="0" xfId="2" applyNumberFormat="1" applyFont="1" applyAlignment="1">
      <alignment horizontal="right" vertical="center"/>
    </xf>
    <xf numFmtId="0" fontId="11" fillId="0" borderId="0" xfId="2" applyFont="1" applyAlignment="1">
      <alignment vertical="center"/>
    </xf>
    <xf numFmtId="0" fontId="5" fillId="0" borderId="0" xfId="2" applyFont="1" applyAlignment="1">
      <alignment vertical="center"/>
    </xf>
    <xf numFmtId="0" fontId="3" fillId="0" borderId="0" xfId="2" applyFont="1" applyAlignment="1">
      <alignment vertical="center"/>
    </xf>
    <xf numFmtId="0" fontId="6" fillId="0" borderId="0" xfId="2" applyFont="1" applyAlignment="1">
      <alignment vertical="center"/>
    </xf>
    <xf numFmtId="0" fontId="7" fillId="0" borderId="0" xfId="2" applyFont="1" applyAlignment="1">
      <alignment vertical="center"/>
    </xf>
    <xf numFmtId="0" fontId="8" fillId="0" borderId="0" xfId="2" applyFont="1" applyAlignment="1">
      <alignment horizontal="right" vertical="center"/>
    </xf>
    <xf numFmtId="0" fontId="2" fillId="0" borderId="0" xfId="2" applyFont="1" applyAlignment="1">
      <alignment horizontal="right" vertical="center"/>
    </xf>
    <xf numFmtId="0" fontId="2" fillId="0" borderId="19" xfId="2" quotePrefix="1" applyFont="1" applyBorder="1" applyAlignment="1">
      <alignment horizontal="center" vertical="center" wrapText="1"/>
    </xf>
    <xf numFmtId="0" fontId="2" fillId="0" borderId="19" xfId="2" applyFont="1" applyBorder="1" applyAlignment="1">
      <alignment horizontal="center" vertical="center"/>
    </xf>
    <xf numFmtId="0" fontId="2" fillId="0" borderId="0" xfId="2" applyFont="1" applyAlignment="1">
      <alignment vertical="center" shrinkToFit="1"/>
    </xf>
    <xf numFmtId="3" fontId="15" fillId="0" borderId="2" xfId="3" applyBorder="1" applyAlignment="1">
      <alignment horizontal="center" vertical="center" shrinkToFit="1"/>
    </xf>
    <xf numFmtId="0" fontId="15" fillId="0" borderId="2" xfId="3" applyNumberFormat="1" applyBorder="1" applyAlignment="1">
      <alignment horizontal="center" vertical="center" shrinkToFit="1"/>
    </xf>
    <xf numFmtId="0" fontId="15" fillId="0" borderId="0" xfId="2" applyFont="1" applyAlignment="1">
      <alignment vertical="center"/>
    </xf>
    <xf numFmtId="0" fontId="27" fillId="0" borderId="0" xfId="2" applyFont="1" applyAlignment="1">
      <alignment horizontal="right" vertical="center"/>
    </xf>
    <xf numFmtId="0" fontId="20" fillId="0" borderId="0" xfId="2" applyFont="1" applyAlignment="1">
      <alignment vertical="center"/>
    </xf>
    <xf numFmtId="0" fontId="21" fillId="0" borderId="0" xfId="2" applyFont="1" applyAlignment="1">
      <alignment vertical="center"/>
    </xf>
    <xf numFmtId="0" fontId="22" fillId="0" borderId="0" xfId="2" applyFont="1" applyAlignment="1">
      <alignment vertical="center"/>
    </xf>
    <xf numFmtId="0" fontId="24" fillId="0" borderId="0" xfId="2" applyFont="1" applyAlignment="1">
      <alignment horizontal="right" vertical="center"/>
    </xf>
    <xf numFmtId="187" fontId="32" fillId="0" borderId="0" xfId="2" applyNumberFormat="1" applyFont="1" applyAlignment="1">
      <alignment horizontal="center" vertical="center"/>
    </xf>
    <xf numFmtId="0" fontId="1" fillId="0" borderId="0" xfId="2" applyAlignment="1">
      <alignment vertical="center" shrinkToFit="1"/>
    </xf>
    <xf numFmtId="0" fontId="1" fillId="0" borderId="0" xfId="2"/>
    <xf numFmtId="0" fontId="2" fillId="0" borderId="20" xfId="2" quotePrefix="1" applyFont="1" applyBorder="1" applyAlignment="1">
      <alignment horizontal="center" vertical="center" wrapText="1"/>
    </xf>
    <xf numFmtId="0" fontId="2" fillId="0" borderId="20" xfId="2" applyFont="1" applyBorder="1" applyAlignment="1">
      <alignment horizontal="center" vertical="center"/>
    </xf>
    <xf numFmtId="0" fontId="1" fillId="0" borderId="0" xfId="2" applyAlignment="1">
      <alignment vertical="center"/>
    </xf>
    <xf numFmtId="0" fontId="33" fillId="0" borderId="0" xfId="2" applyFont="1" applyAlignment="1">
      <alignment horizontal="right" vertical="center"/>
    </xf>
    <xf numFmtId="0" fontId="1" fillId="0" borderId="3" xfId="2" applyBorder="1" applyAlignment="1">
      <alignment horizontal="center" vertical="center"/>
    </xf>
    <xf numFmtId="3" fontId="15" fillId="0" borderId="15" xfId="3" applyBorder="1" applyAlignment="1" applyProtection="1">
      <alignment horizontal="center" vertical="center" shrinkToFit="1"/>
      <protection locked="0"/>
    </xf>
    <xf numFmtId="178" fontId="15" fillId="0" borderId="16" xfId="3" applyNumberFormat="1" applyBorder="1" applyAlignment="1">
      <alignment horizontal="center" vertical="center" shrinkToFit="1"/>
    </xf>
    <xf numFmtId="3" fontId="15" fillId="0" borderId="17" xfId="3" applyBorder="1" applyAlignment="1" applyProtection="1">
      <alignment horizontal="center" vertical="center" shrinkToFit="1"/>
      <protection locked="0"/>
    </xf>
    <xf numFmtId="178" fontId="17" fillId="0" borderId="8" xfId="3" applyNumberFormat="1" applyFont="1" applyBorder="1" applyAlignment="1">
      <alignment horizontal="center" vertical="center" shrinkToFit="1"/>
    </xf>
    <xf numFmtId="0" fontId="25" fillId="0" borderId="0" xfId="0" applyFont="1" applyAlignment="1">
      <alignment horizontal="center" vertical="center" shrinkToFit="1"/>
    </xf>
    <xf numFmtId="0" fontId="24" fillId="0" borderId="0" xfId="2" applyFont="1" applyAlignment="1">
      <alignment vertical="center"/>
    </xf>
    <xf numFmtId="0" fontId="0" fillId="0" borderId="0" xfId="0" applyAlignment="1"/>
    <xf numFmtId="3" fontId="15" fillId="0" borderId="20" xfId="3" applyBorder="1" applyAlignment="1" applyProtection="1">
      <alignment horizontal="center" vertical="center" shrinkToFit="1"/>
      <protection locked="0"/>
    </xf>
    <xf numFmtId="0" fontId="15" fillId="0" borderId="4" xfId="3" applyNumberFormat="1" applyBorder="1" applyAlignment="1">
      <alignment horizontal="center" vertical="center" shrinkToFit="1"/>
    </xf>
    <xf numFmtId="0" fontId="24" fillId="0" borderId="0" xfId="0" applyFont="1">
      <alignment vertical="center"/>
    </xf>
    <xf numFmtId="0" fontId="34" fillId="0" borderId="0" xfId="2" applyFont="1" applyAlignment="1">
      <alignment vertical="center"/>
    </xf>
    <xf numFmtId="0" fontId="35" fillId="0" borderId="0" xfId="2" applyFont="1" applyAlignment="1">
      <alignment vertical="center"/>
    </xf>
    <xf numFmtId="3" fontId="15" fillId="0" borderId="6" xfId="3" applyBorder="1" applyAlignment="1" applyProtection="1">
      <alignment horizontal="center" vertical="center" shrinkToFit="1"/>
      <protection locked="0"/>
    </xf>
    <xf numFmtId="3" fontId="15" fillId="0" borderId="9" xfId="3" applyBorder="1" applyAlignment="1" applyProtection="1">
      <alignment horizontal="center" vertical="center" shrinkToFit="1"/>
      <protection locked="0"/>
    </xf>
    <xf numFmtId="0" fontId="24" fillId="0" borderId="3" xfId="2" applyFont="1" applyBorder="1" applyAlignment="1">
      <alignment horizontal="center" vertical="center" shrinkToFit="1"/>
    </xf>
    <xf numFmtId="0" fontId="24" fillId="0" borderId="7" xfId="2" applyFont="1" applyBorder="1" applyAlignment="1">
      <alignment horizontal="center" vertical="center" shrinkToFit="1"/>
    </xf>
    <xf numFmtId="3" fontId="15" fillId="0" borderId="3" xfId="3" applyBorder="1" applyAlignment="1" applyProtection="1">
      <alignment horizontal="center" vertical="center" shrinkToFit="1"/>
      <protection locked="0"/>
    </xf>
    <xf numFmtId="3" fontId="15" fillId="0" borderId="7" xfId="3" applyBorder="1" applyAlignment="1" applyProtection="1">
      <alignment horizontal="center" vertical="center" shrinkToFit="1"/>
      <protection locked="0"/>
    </xf>
    <xf numFmtId="0" fontId="24" fillId="0" borderId="1" xfId="2" applyFont="1" applyBorder="1" applyAlignment="1">
      <alignment vertical="center"/>
    </xf>
    <xf numFmtId="0" fontId="24" fillId="0" borderId="1" xfId="2" applyFont="1" applyBorder="1" applyAlignment="1" applyProtection="1">
      <alignment vertical="center"/>
      <protection locked="0"/>
    </xf>
    <xf numFmtId="0" fontId="2" fillId="0" borderId="4" xfId="2" applyFont="1" applyBorder="1" applyAlignment="1">
      <alignment horizontal="center" vertical="center" shrinkToFit="1"/>
    </xf>
    <xf numFmtId="180" fontId="11" fillId="0" borderId="4" xfId="1" applyNumberFormat="1" applyFont="1" applyBorder="1" applyAlignment="1" applyProtection="1">
      <alignment horizontal="center" vertical="center"/>
      <protection locked="0"/>
    </xf>
    <xf numFmtId="180" fontId="11" fillId="0" borderId="13" xfId="1" applyNumberFormat="1" applyFont="1" applyBorder="1" applyAlignment="1" applyProtection="1">
      <alignment horizontal="center" vertical="center"/>
      <protection locked="0"/>
    </xf>
    <xf numFmtId="180" fontId="11" fillId="0" borderId="4" xfId="1" applyNumberFormat="1" applyFont="1" applyBorder="1" applyAlignment="1" applyProtection="1">
      <alignment vertical="center"/>
    </xf>
    <xf numFmtId="180" fontId="11" fillId="0" borderId="14" xfId="1" applyNumberFormat="1" applyFont="1" applyBorder="1" applyAlignment="1" applyProtection="1">
      <alignment vertical="center"/>
    </xf>
    <xf numFmtId="180" fontId="11" fillId="0" borderId="13" xfId="1" applyNumberFormat="1" applyFont="1" applyBorder="1" applyAlignment="1" applyProtection="1">
      <alignment vertical="center"/>
    </xf>
    <xf numFmtId="181" fontId="11" fillId="0" borderId="4" xfId="2" applyNumberFormat="1" applyFont="1" applyBorder="1" applyAlignment="1">
      <alignment horizontal="right" vertical="center"/>
    </xf>
    <xf numFmtId="181" fontId="11" fillId="0" borderId="14" xfId="2" applyNumberFormat="1" applyFont="1" applyBorder="1" applyAlignment="1">
      <alignment horizontal="right" vertical="center"/>
    </xf>
    <xf numFmtId="181" fontId="11" fillId="0" borderId="13" xfId="2" applyNumberFormat="1" applyFont="1" applyBorder="1" applyAlignment="1">
      <alignment horizontal="right" vertical="center"/>
    </xf>
    <xf numFmtId="0" fontId="2" fillId="0" borderId="1" xfId="2" applyFont="1" applyBorder="1" applyAlignment="1" applyProtection="1">
      <alignment vertical="center"/>
      <protection locked="0"/>
    </xf>
    <xf numFmtId="0" fontId="2" fillId="0" borderId="3" xfId="2" applyFont="1" applyBorder="1" applyAlignment="1">
      <alignment horizontal="center" vertical="center" shrinkToFit="1"/>
    </xf>
    <xf numFmtId="0" fontId="2" fillId="0" borderId="7" xfId="2" applyFont="1" applyBorder="1" applyAlignment="1">
      <alignment horizontal="center" vertical="center" shrinkToFit="1"/>
    </xf>
    <xf numFmtId="0" fontId="2" fillId="0" borderId="3" xfId="2" applyFont="1" applyBorder="1" applyAlignment="1" applyProtection="1">
      <alignment horizontal="center" vertical="center"/>
      <protection locked="0"/>
    </xf>
    <xf numFmtId="0" fontId="2" fillId="0" borderId="7" xfId="2" applyFont="1" applyBorder="1" applyAlignment="1" applyProtection="1">
      <alignment horizontal="center" vertical="center"/>
      <protection locked="0"/>
    </xf>
    <xf numFmtId="3" fontId="15" fillId="0" borderId="3" xfId="3" applyBorder="1" applyAlignment="1">
      <alignment horizontal="center" vertical="center"/>
    </xf>
    <xf numFmtId="3" fontId="15" fillId="0" borderId="7" xfId="3" applyBorder="1" applyAlignment="1">
      <alignment horizontal="center" vertical="center"/>
    </xf>
    <xf numFmtId="0" fontId="2" fillId="0" borderId="4" xfId="2" applyFont="1" applyBorder="1" applyAlignment="1" applyProtection="1">
      <alignment horizontal="center" vertical="center" shrinkToFit="1"/>
      <protection locked="0"/>
    </xf>
    <xf numFmtId="0" fontId="24" fillId="0" borderId="3" xfId="2" applyFont="1" applyBorder="1" applyAlignment="1" applyProtection="1">
      <alignment horizontal="center" vertical="center" shrinkToFit="1"/>
      <protection locked="0"/>
    </xf>
    <xf numFmtId="0" fontId="24" fillId="0" borderId="7" xfId="2" applyFont="1" applyBorder="1" applyAlignment="1" applyProtection="1">
      <alignment horizontal="center" vertical="center" shrinkToFit="1"/>
      <protection locked="0"/>
    </xf>
    <xf numFmtId="180" fontId="11" fillId="0" borderId="4" xfId="1" applyNumberFormat="1" applyFont="1" applyBorder="1" applyAlignment="1" applyProtection="1">
      <alignment vertical="center"/>
      <protection locked="0"/>
    </xf>
    <xf numFmtId="180" fontId="11" fillId="0" borderId="14" xfId="1" applyNumberFormat="1" applyFont="1" applyBorder="1" applyAlignment="1" applyProtection="1">
      <alignment vertical="center"/>
      <protection locked="0"/>
    </xf>
    <xf numFmtId="180" fontId="11" fillId="0" borderId="13" xfId="1" applyNumberFormat="1" applyFont="1" applyBorder="1" applyAlignment="1" applyProtection="1">
      <alignment vertical="center"/>
      <protection locked="0"/>
    </xf>
    <xf numFmtId="181" fontId="11" fillId="0" borderId="4" xfId="2" applyNumberFormat="1" applyFont="1" applyBorder="1" applyAlignment="1" applyProtection="1">
      <alignment vertical="center"/>
      <protection locked="0"/>
    </xf>
    <xf numFmtId="181" fontId="11" fillId="0" borderId="14" xfId="2" applyNumberFormat="1" applyFont="1" applyBorder="1" applyAlignment="1" applyProtection="1">
      <alignment vertical="center"/>
      <protection locked="0"/>
    </xf>
    <xf numFmtId="181" fontId="11" fillId="0" borderId="13" xfId="2" applyNumberFormat="1" applyFont="1" applyBorder="1" applyAlignment="1" applyProtection="1">
      <alignment vertical="center"/>
      <protection locked="0"/>
    </xf>
    <xf numFmtId="38" fontId="8" fillId="3" borderId="35" xfId="1" applyFont="1" applyFill="1" applyBorder="1" applyAlignment="1">
      <alignment vertical="center"/>
    </xf>
    <xf numFmtId="38" fontId="8" fillId="3" borderId="36" xfId="1" applyFont="1" applyFill="1" applyBorder="1" applyAlignment="1">
      <alignment vertical="center"/>
    </xf>
    <xf numFmtId="0" fontId="15" fillId="3" borderId="26"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28" xfId="0" applyFont="1" applyFill="1" applyBorder="1" applyAlignment="1">
      <alignment horizontal="center" vertical="center"/>
    </xf>
    <xf numFmtId="0" fontId="15" fillId="3" borderId="29" xfId="0" applyFont="1" applyFill="1" applyBorder="1" applyAlignment="1">
      <alignment horizontal="center" vertical="center"/>
    </xf>
    <xf numFmtId="0" fontId="29" fillId="3" borderId="32" xfId="0" applyFont="1" applyFill="1" applyBorder="1" applyAlignment="1">
      <alignment horizontal="center" vertical="center"/>
    </xf>
    <xf numFmtId="0" fontId="29" fillId="3" borderId="33"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22" xfId="0" applyFont="1" applyFill="1" applyBorder="1" applyAlignment="1">
      <alignment horizontal="center" vertical="center"/>
    </xf>
    <xf numFmtId="182" fontId="15" fillId="2" borderId="26" xfId="0" applyNumberFormat="1" applyFont="1" applyFill="1" applyBorder="1" applyAlignment="1">
      <alignment horizontal="center" vertical="center" wrapText="1"/>
    </xf>
    <xf numFmtId="182" fontId="15" fillId="2" borderId="13" xfId="0" applyNumberFormat="1" applyFont="1" applyFill="1" applyBorder="1" applyAlignment="1">
      <alignment horizontal="center" vertical="center" wrapText="1"/>
    </xf>
    <xf numFmtId="38" fontId="17" fillId="3" borderId="30" xfId="1" applyFont="1" applyFill="1" applyBorder="1" applyAlignment="1">
      <alignment horizontal="right" vertical="top"/>
    </xf>
    <xf numFmtId="38" fontId="17" fillId="3" borderId="31" xfId="1" applyFont="1" applyFill="1" applyBorder="1" applyAlignment="1">
      <alignment horizontal="right" vertical="top"/>
    </xf>
  </cellXfs>
  <cellStyles count="4">
    <cellStyle name="桁区切り" xfId="1" builtinId="6"/>
    <cellStyle name="標準" xfId="0" builtinId="0"/>
    <cellStyle name="標準 3" xfId="2" xr:uid="{20900A17-C3C0-408C-BF31-588173873C83}"/>
    <cellStyle name="標準 4" xfId="3" xr:uid="{C0C10F75-4856-49C8-8364-D4437AEB3E09}"/>
  </cellStyles>
  <dxfs count="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32</xdr:col>
      <xdr:colOff>289451</xdr:colOff>
      <xdr:row>35</xdr:row>
      <xdr:rowOff>209821</xdr:rowOff>
    </xdr:from>
    <xdr:to>
      <xdr:col>38</xdr:col>
      <xdr:colOff>784412</xdr:colOff>
      <xdr:row>40</xdr:row>
      <xdr:rowOff>133618</xdr:rowOff>
    </xdr:to>
    <xdr:sp macro="" textlink="">
      <xdr:nvSpPr>
        <xdr:cNvPr id="5" name="Text Box 1">
          <a:extLst>
            <a:ext uri="{FF2B5EF4-FFF2-40B4-BE49-F238E27FC236}">
              <a16:creationId xmlns:a16="http://schemas.microsoft.com/office/drawing/2014/main" id="{6B6B8E73-7540-43E4-94DD-74DD6B38D80E}"/>
            </a:ext>
          </a:extLst>
        </xdr:cNvPr>
        <xdr:cNvSpPr txBox="1">
          <a:spLocks noChangeArrowheads="1"/>
        </xdr:cNvSpPr>
      </xdr:nvSpPr>
      <xdr:spPr bwMode="auto">
        <a:xfrm>
          <a:off x="11842716" y="9432262"/>
          <a:ext cx="3991196" cy="1212474"/>
        </a:xfrm>
        <a:prstGeom prst="rect">
          <a:avLst/>
        </a:prstGeom>
        <a:solidFill>
          <a:srgbClr val="FFFFFF"/>
        </a:solidFill>
        <a:ln w="12700">
          <a:solidFill>
            <a:srgbClr val="000000"/>
          </a:solidFill>
          <a:prstDash val="sysDot"/>
          <a:miter lim="800000"/>
          <a:headEnd/>
          <a:tailEnd/>
        </a:ln>
      </xdr:spPr>
      <xdr:txBody>
        <a:bodyPr vertOverflow="clip" wrap="square" lIns="74295" tIns="8890" rIns="74295" bIns="8890" anchor="ctr" upright="1"/>
        <a:lstStyle/>
        <a:p>
          <a:pPr algn="l" rtl="0">
            <a:defRPr sz="1000"/>
          </a:pPr>
          <a:r>
            <a:rPr lang="ja-JP" altLang="en-US" sz="1000" b="0" i="0" u="none" strike="noStrike" baseline="0">
              <a:solidFill>
                <a:srgbClr val="000000"/>
              </a:solidFill>
              <a:latin typeface="ＭＳ 明朝"/>
              <a:ea typeface="ＭＳ 明朝"/>
            </a:rPr>
            <a:t>問い合わせ先</a:t>
          </a:r>
          <a:endParaRPr lang="ja-JP" altLang="en-US" sz="1000" b="0" i="0" u="none" strike="noStrike" baseline="0">
            <a:solidFill>
              <a:srgbClr val="000000"/>
            </a:solidFill>
            <a:latin typeface="Times New Roman"/>
            <a:ea typeface="ＭＳ 明朝"/>
            <a:cs typeface="Times New Roman"/>
          </a:endParaRPr>
        </a:p>
        <a:p>
          <a:pPr rtl="0"/>
          <a:r>
            <a:rPr lang="ja-JP" altLang="en-US" sz="1000" b="0" i="0" u="none" strike="noStrike" baseline="0">
              <a:solidFill>
                <a:srgbClr val="000000"/>
              </a:solidFill>
              <a:latin typeface="ＭＳ 明朝"/>
              <a:ea typeface="ＭＳ 明朝"/>
            </a:rPr>
            <a:t>　</a:t>
          </a:r>
          <a:r>
            <a:rPr lang="ja-JP" altLang="en-US" sz="1000" b="0" i="0" u="none" strike="noStrike" baseline="0">
              <a:solidFill>
                <a:srgbClr val="000000"/>
              </a:solidFill>
              <a:latin typeface="Century"/>
              <a:ea typeface="ＭＳ 明朝"/>
            </a:rPr>
            <a:t>(</a:t>
          </a:r>
          <a:r>
            <a:rPr lang="ja-JP" altLang="en-US" sz="1000" b="0" i="0" u="none" strike="noStrike" baseline="0">
              <a:solidFill>
                <a:srgbClr val="000000"/>
              </a:solidFill>
              <a:latin typeface="ＭＳ 明朝"/>
              <a:ea typeface="ＭＳ 明朝"/>
            </a:rPr>
            <a:t>公財</a:t>
          </a:r>
          <a:r>
            <a:rPr lang="ja-JP" altLang="en-US" sz="1000" b="0" i="0" u="none" strike="noStrike" baseline="0">
              <a:solidFill>
                <a:srgbClr val="000000"/>
              </a:solidFill>
              <a:latin typeface="Century"/>
              <a:ea typeface="ＭＳ 明朝"/>
            </a:rPr>
            <a:t>)</a:t>
          </a:r>
          <a:r>
            <a:rPr lang="ja-JP" altLang="en-US" sz="1000" b="0" i="0" u="none" strike="noStrike" baseline="0">
              <a:solidFill>
                <a:srgbClr val="000000"/>
              </a:solidFill>
              <a:latin typeface="ＭＳ 明朝"/>
              <a:ea typeface="ＭＳ 明朝"/>
            </a:rPr>
            <a:t>佐賀県スポーツ協会　担当：筒井　　</a:t>
          </a:r>
          <a:endParaRPr lang="en-US" altLang="ja-JP" sz="1000" b="0" i="0" u="none" strike="noStrike" baseline="0">
            <a:solidFill>
              <a:srgbClr val="000000"/>
            </a:solidFill>
            <a:latin typeface="ＭＳ 明朝"/>
            <a:ea typeface="ＭＳ 明朝"/>
          </a:endParaRPr>
        </a:p>
        <a:p>
          <a:pPr rtl="0"/>
          <a:r>
            <a:rPr lang="ja-JP" altLang="ja-JP" sz="1100" b="0" i="0" baseline="0">
              <a:effectLst/>
              <a:latin typeface="+mn-lt"/>
              <a:ea typeface="+mn-ea"/>
              <a:cs typeface="+mn-cs"/>
            </a:rPr>
            <a:t>  </a:t>
          </a:r>
          <a:r>
            <a:rPr lang="ja-JP" altLang="en-US" sz="1100" b="0" i="0" baseline="0">
              <a:effectLst/>
              <a:latin typeface="ＭＳ Ｐ明朝" panose="02020600040205080304" pitchFamily="18" charset="-128"/>
              <a:ea typeface="ＭＳ Ｐ明朝" panose="02020600040205080304" pitchFamily="18" charset="-128"/>
              <a:cs typeface="+mn-cs"/>
            </a:rPr>
            <a:t>　</a:t>
          </a:r>
          <a:r>
            <a:rPr lang="en-US" altLang="ja-JP" sz="1100" b="0" i="0" baseline="0">
              <a:effectLst/>
              <a:latin typeface="ＭＳ Ｐ明朝" panose="02020600040205080304" pitchFamily="18" charset="-128"/>
              <a:ea typeface="ＭＳ Ｐ明朝" panose="02020600040205080304" pitchFamily="18" charset="-128"/>
              <a:cs typeface="+mn-cs"/>
            </a:rPr>
            <a:t>TEL</a:t>
          </a:r>
          <a:r>
            <a:rPr lang="ja-JP" altLang="ja-JP" sz="1100" b="0" i="0" baseline="0">
              <a:effectLst/>
              <a:latin typeface="ＭＳ Ｐ明朝" panose="02020600040205080304" pitchFamily="18" charset="-128"/>
              <a:ea typeface="ＭＳ Ｐ明朝" panose="02020600040205080304" pitchFamily="18" charset="-128"/>
              <a:cs typeface="+mn-cs"/>
            </a:rPr>
            <a:t>:０９５２－３０－７７</a:t>
          </a:r>
          <a:r>
            <a:rPr lang="ja-JP" altLang="en-US" sz="1100" b="0" i="0" baseline="0">
              <a:effectLst/>
              <a:latin typeface="ＭＳ Ｐ明朝" panose="02020600040205080304" pitchFamily="18" charset="-128"/>
              <a:ea typeface="ＭＳ Ｐ明朝" panose="02020600040205080304" pitchFamily="18" charset="-128"/>
              <a:cs typeface="+mn-cs"/>
            </a:rPr>
            <a:t>１６</a:t>
          </a:r>
          <a:r>
            <a:rPr lang="ja-JP" altLang="ja-JP" sz="1100" b="0" i="0" baseline="0">
              <a:effectLst/>
              <a:latin typeface="ＭＳ Ｐ明朝" panose="02020600040205080304" pitchFamily="18" charset="-128"/>
              <a:ea typeface="ＭＳ Ｐ明朝" panose="02020600040205080304" pitchFamily="18" charset="-128"/>
              <a:cs typeface="+mn-cs"/>
            </a:rPr>
            <a:t>　</a:t>
          </a:r>
          <a:endParaRPr lang="en-US" altLang="ja-JP" sz="1100" b="0" i="0" baseline="0">
            <a:effectLst/>
            <a:latin typeface="ＭＳ Ｐ明朝" panose="02020600040205080304" pitchFamily="18" charset="-128"/>
            <a:ea typeface="ＭＳ Ｐ明朝" panose="02020600040205080304" pitchFamily="18" charset="-128"/>
            <a:cs typeface="+mn-cs"/>
          </a:endParaRPr>
        </a:p>
        <a:p>
          <a:pPr rtl="0"/>
          <a:r>
            <a:rPr lang="en-US" altLang="ja-JP" sz="1400" b="0" i="0" u="none" strike="noStrike" baseline="0">
              <a:solidFill>
                <a:srgbClr val="000000"/>
              </a:solidFill>
              <a:latin typeface="Century"/>
              <a:ea typeface="ＭＳ 明朝"/>
            </a:rPr>
            <a:t>mail</a:t>
          </a:r>
          <a:r>
            <a:rPr lang="ja-JP" altLang="en-US" sz="1400" b="0" i="0" u="none" strike="noStrike" baseline="0">
              <a:solidFill>
                <a:srgbClr val="000000"/>
              </a:solidFill>
              <a:latin typeface="Century"/>
              <a:ea typeface="ＭＳ 明朝"/>
            </a:rPr>
            <a:t>：</a:t>
          </a:r>
          <a:r>
            <a:rPr lang="en-US" altLang="ja-JP" sz="1400" b="0" i="0" u="none" strike="noStrike" baseline="0">
              <a:solidFill>
                <a:srgbClr val="000000"/>
              </a:solidFill>
              <a:latin typeface="Century"/>
              <a:ea typeface="ＭＳ 明朝"/>
            </a:rPr>
            <a:t>kentaikyou4@sagaken-sports.com</a:t>
          </a:r>
          <a:r>
            <a:rPr lang="ja-JP" altLang="en-US" sz="1400" b="0" i="0" u="none" strike="noStrike" baseline="0">
              <a:solidFill>
                <a:srgbClr val="000000"/>
              </a:solidFill>
              <a:latin typeface="ＭＳ 明朝"/>
              <a:ea typeface="ＭＳ 明朝"/>
            </a:rPr>
            <a:t>　</a:t>
          </a:r>
          <a:endParaRPr lang="en-US" altLang="ja-JP" sz="1000" b="0" i="0" u="none" strike="noStrike" baseline="0">
            <a:solidFill>
              <a:srgbClr val="000000"/>
            </a:solidFill>
            <a:latin typeface="ＭＳ 明朝"/>
            <a:ea typeface="ＭＳ 明朝"/>
          </a:endParaRPr>
        </a:p>
        <a:p>
          <a:pPr algn="l" rtl="0">
            <a:defRPr sz="1000"/>
          </a:pPr>
          <a:r>
            <a:rPr lang="ja-JP" altLang="en-US" sz="1000" b="0" i="0" u="none" strike="noStrike" baseline="0">
              <a:solidFill>
                <a:srgbClr val="000000"/>
              </a:solidFill>
              <a:latin typeface="ＭＳ 明朝"/>
              <a:ea typeface="ＭＳ 明朝"/>
            </a:rPr>
            <a:t>　</a:t>
          </a:r>
          <a:endParaRPr lang="en-US" altLang="ja-JP" sz="1000" b="0" i="0" u="none" strike="noStrike" baseline="0">
            <a:solidFill>
              <a:srgbClr val="000000"/>
            </a:solidFill>
            <a:latin typeface="Century"/>
            <a:ea typeface="ＭＳ 明朝"/>
            <a:cs typeface="Times New Roman"/>
          </a:endParaRPr>
        </a:p>
      </xdr:txBody>
    </xdr:sp>
    <xdr:clientData/>
  </xdr:twoCellAnchor>
  <xdr:oneCellAnchor>
    <xdr:from>
      <xdr:col>32</xdr:col>
      <xdr:colOff>132070</xdr:colOff>
      <xdr:row>4</xdr:row>
      <xdr:rowOff>245728</xdr:rowOff>
    </xdr:from>
    <xdr:ext cx="5565322" cy="1158477"/>
    <xdr:sp macro="" textlink="">
      <xdr:nvSpPr>
        <xdr:cNvPr id="7" name="テキスト ボックス 6">
          <a:extLst>
            <a:ext uri="{FF2B5EF4-FFF2-40B4-BE49-F238E27FC236}">
              <a16:creationId xmlns:a16="http://schemas.microsoft.com/office/drawing/2014/main" id="{7F1A512C-2FE6-48FE-98AC-4AE9789541EF}"/>
            </a:ext>
          </a:extLst>
        </xdr:cNvPr>
        <xdr:cNvSpPr txBox="1"/>
      </xdr:nvSpPr>
      <xdr:spPr>
        <a:xfrm>
          <a:off x="11685335" y="1310287"/>
          <a:ext cx="5565322" cy="115847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2400" b="1"/>
            <a:t>※</a:t>
          </a:r>
          <a:r>
            <a:rPr kumimoji="1" lang="ja-JP" altLang="en-US" sz="2400" b="1"/>
            <a:t>競技対象期間以外の開閉会式は除く</a:t>
          </a:r>
        </a:p>
      </xdr:txBody>
    </xdr:sp>
    <xdr:clientData/>
  </xdr:oneCellAnchor>
  <xdr:oneCellAnchor>
    <xdr:from>
      <xdr:col>32</xdr:col>
      <xdr:colOff>280949</xdr:colOff>
      <xdr:row>41</xdr:row>
      <xdr:rowOff>59230</xdr:rowOff>
    </xdr:from>
    <xdr:ext cx="4667249" cy="550689"/>
    <xdr:sp macro="" textlink="">
      <xdr:nvSpPr>
        <xdr:cNvPr id="8" name="テキスト ボックス 7">
          <a:extLst>
            <a:ext uri="{FF2B5EF4-FFF2-40B4-BE49-F238E27FC236}">
              <a16:creationId xmlns:a16="http://schemas.microsoft.com/office/drawing/2014/main" id="{30BC7259-3A99-43B0-B938-16F10A218B6E}"/>
            </a:ext>
          </a:extLst>
        </xdr:cNvPr>
        <xdr:cNvSpPr txBox="1"/>
      </xdr:nvSpPr>
      <xdr:spPr>
        <a:xfrm>
          <a:off x="11834214" y="10828083"/>
          <a:ext cx="4667249" cy="55068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2000" b="1"/>
            <a:t>※</a:t>
          </a:r>
          <a:r>
            <a:rPr kumimoji="1" lang="ja-JP" altLang="en-US" sz="2000" b="1"/>
            <a:t>データを提出してください。</a:t>
          </a:r>
        </a:p>
      </xdr:txBody>
    </xdr:sp>
    <xdr:clientData/>
  </xdr:oneCellAnchor>
  <xdr:twoCellAnchor>
    <xdr:from>
      <xdr:col>32</xdr:col>
      <xdr:colOff>81643</xdr:colOff>
      <xdr:row>17</xdr:row>
      <xdr:rowOff>157683</xdr:rowOff>
    </xdr:from>
    <xdr:to>
      <xdr:col>41</xdr:col>
      <xdr:colOff>300158</xdr:colOff>
      <xdr:row>26</xdr:row>
      <xdr:rowOff>67235</xdr:rowOff>
    </xdr:to>
    <xdr:sp macro="" textlink="">
      <xdr:nvSpPr>
        <xdr:cNvPr id="9" name="AutoShape 20">
          <a:extLst>
            <a:ext uri="{FF2B5EF4-FFF2-40B4-BE49-F238E27FC236}">
              <a16:creationId xmlns:a16="http://schemas.microsoft.com/office/drawing/2014/main" id="{9D2DDAF4-DE84-449D-ABE7-C79D9691BFDD}"/>
            </a:ext>
          </a:extLst>
        </xdr:cNvPr>
        <xdr:cNvSpPr>
          <a:spLocks noChangeArrowheads="1"/>
        </xdr:cNvSpPr>
      </xdr:nvSpPr>
      <xdr:spPr bwMode="auto">
        <a:xfrm>
          <a:off x="11634908" y="4740889"/>
          <a:ext cx="5877485" cy="2229170"/>
        </a:xfrm>
        <a:prstGeom prst="flowChartAlternateProcess">
          <a:avLst/>
        </a:prstGeom>
        <a:solidFill>
          <a:schemeClr val="accent2">
            <a:lumMod val="20000"/>
            <a:lumOff val="80000"/>
          </a:schemeClr>
        </a:solidFill>
        <a:ln w="9525">
          <a:solidFill>
            <a:srgbClr val="000000"/>
          </a:solidFill>
          <a:miter lim="800000"/>
          <a:headEnd/>
          <a:tailEnd/>
        </a:ln>
      </xdr:spPr>
      <xdr:txBody>
        <a:bodyPr vertOverflow="clip" wrap="square" lIns="36576" tIns="22860" rIns="0" bIns="0" anchor="ctr" upright="1"/>
        <a:lstStyle/>
        <a:p>
          <a:pPr algn="l" rtl="0"/>
          <a:r>
            <a:rPr lang="ja-JP" altLang="en-US" sz="2000" b="1" u="sng">
              <a:effectLst/>
            </a:rPr>
            <a:t>団体行動が必要な少年種別に限り</a:t>
          </a:r>
          <a:endParaRPr lang="en-US" altLang="ja-JP" sz="2000" b="1" u="sng">
            <a:effectLst/>
          </a:endParaRPr>
        </a:p>
        <a:p>
          <a:pPr algn="l" rtl="0"/>
          <a:r>
            <a:rPr lang="ja-JP" altLang="en-US" sz="1800" b="0">
              <a:effectLst/>
            </a:rPr>
            <a:t>支給対象期間内であれば、競技がない日でも</a:t>
          </a:r>
          <a:endParaRPr lang="en-US" altLang="ja-JP" sz="1800" b="0">
            <a:effectLst/>
          </a:endParaRPr>
        </a:p>
        <a:p>
          <a:pPr algn="l" rtl="0"/>
          <a:r>
            <a:rPr lang="ja-JP" altLang="en-US" sz="1800" b="0">
              <a:effectLst/>
            </a:rPr>
            <a:t>帯同する場合は対象としますので</a:t>
          </a:r>
          <a:endParaRPr lang="en-US" altLang="ja-JP" sz="1800" b="0">
            <a:effectLst/>
          </a:endParaRPr>
        </a:p>
        <a:p>
          <a:pPr algn="l" rtl="0"/>
          <a:r>
            <a:rPr lang="ja-JP" altLang="en-US" sz="1800" b="0">
              <a:effectLst/>
            </a:rPr>
            <a:t>該当箇所には</a:t>
          </a:r>
          <a:r>
            <a:rPr lang="en-US" altLang="ja-JP" sz="1800" b="0">
              <a:effectLst/>
            </a:rPr>
            <a:t>『</a:t>
          </a:r>
          <a:r>
            <a:rPr lang="ja-JP" altLang="en-US" sz="1800" b="1">
              <a:effectLst/>
            </a:rPr>
            <a:t>競技日</a:t>
          </a:r>
          <a:r>
            <a:rPr lang="en-US" altLang="ja-JP" sz="1800" b="0">
              <a:effectLst/>
            </a:rPr>
            <a:t>』</a:t>
          </a:r>
          <a:r>
            <a:rPr lang="ja-JP" altLang="en-US" sz="1800" b="0">
              <a:effectLst/>
            </a:rPr>
            <a:t>と入力してください。</a:t>
          </a:r>
          <a:endParaRPr lang="en-US" altLang="ja-JP" sz="1800" b="0">
            <a:effectLst/>
          </a:endParaRPr>
        </a:p>
      </xdr:txBody>
    </xdr:sp>
    <xdr:clientData/>
  </xdr:twoCellAnchor>
  <xdr:twoCellAnchor>
    <xdr:from>
      <xdr:col>32</xdr:col>
      <xdr:colOff>131269</xdr:colOff>
      <xdr:row>9</xdr:row>
      <xdr:rowOff>97650</xdr:rowOff>
    </xdr:from>
    <xdr:to>
      <xdr:col>39</xdr:col>
      <xdr:colOff>131269</xdr:colOff>
      <xdr:row>17</xdr:row>
      <xdr:rowOff>2402</xdr:rowOff>
    </xdr:to>
    <xdr:sp macro="" textlink="">
      <xdr:nvSpPr>
        <xdr:cNvPr id="10" name="AutoShape 20">
          <a:extLst>
            <a:ext uri="{FF2B5EF4-FFF2-40B4-BE49-F238E27FC236}">
              <a16:creationId xmlns:a16="http://schemas.microsoft.com/office/drawing/2014/main" id="{1A7C122C-FF01-45FE-AB52-540F0ADDCBCC}"/>
            </a:ext>
          </a:extLst>
        </xdr:cNvPr>
        <xdr:cNvSpPr>
          <a:spLocks noChangeArrowheads="1"/>
        </xdr:cNvSpPr>
      </xdr:nvSpPr>
      <xdr:spPr bwMode="auto">
        <a:xfrm>
          <a:off x="11684534" y="2618974"/>
          <a:ext cx="4291853" cy="1966634"/>
        </a:xfrm>
        <a:prstGeom prst="flowChartAlternateProcess">
          <a:avLst/>
        </a:prstGeom>
        <a:solidFill>
          <a:schemeClr val="accent2">
            <a:lumMod val="20000"/>
            <a:lumOff val="80000"/>
          </a:schemeClr>
        </a:solidFill>
        <a:ln w="9525">
          <a:solidFill>
            <a:srgbClr val="000000"/>
          </a:solidFill>
          <a:miter lim="800000"/>
          <a:headEnd/>
          <a:tailEnd/>
        </a:ln>
      </xdr:spPr>
      <xdr:txBody>
        <a:bodyPr vertOverflow="clip" wrap="square" lIns="36576" tIns="22860" rIns="0" bIns="0" anchor="ctr" upright="1"/>
        <a:lstStyle/>
        <a:p>
          <a:pPr algn="l" rtl="0"/>
          <a:r>
            <a:rPr lang="ja-JP" altLang="en-US" sz="1800">
              <a:effectLst/>
            </a:rPr>
            <a:t>参加日程を必ず入力すること。</a:t>
          </a:r>
          <a:endParaRPr lang="en-US" altLang="ja-JP" sz="1800">
            <a:effectLst/>
          </a:endParaRPr>
        </a:p>
        <a:p>
          <a:pPr algn="l" rtl="0"/>
          <a:r>
            <a:rPr lang="ja-JP" altLang="en-US" sz="1800">
              <a:effectLst/>
            </a:rPr>
            <a:t>（最終出場日程まで）</a:t>
          </a:r>
          <a:endParaRPr lang="en-US" altLang="ja-JP" sz="1800">
            <a:effectLst/>
          </a:endParaRPr>
        </a:p>
        <a:p>
          <a:pPr algn="l" rtl="0"/>
          <a:r>
            <a:rPr lang="en-US" altLang="ja-JP" sz="1800">
              <a:effectLst/>
            </a:rPr>
            <a:t>※</a:t>
          </a:r>
          <a:r>
            <a:rPr lang="ja-JP" altLang="en-US" sz="1800">
              <a:effectLst/>
            </a:rPr>
            <a:t>監督</a:t>
          </a:r>
          <a:r>
            <a:rPr lang="en-US" altLang="ja-JP" sz="1800">
              <a:effectLst/>
            </a:rPr>
            <a:t>､</a:t>
          </a:r>
          <a:r>
            <a:rPr lang="ja-JP" altLang="en-US" sz="1800">
              <a:effectLst/>
            </a:rPr>
            <a:t>帯同コーチ･トレーナーは</a:t>
          </a:r>
          <a:endParaRPr lang="en-US" altLang="ja-JP" sz="1800">
            <a:effectLst/>
          </a:endParaRPr>
        </a:p>
        <a:p>
          <a:pPr algn="l" rtl="0"/>
          <a:r>
            <a:rPr lang="ja-JP" altLang="en-US" sz="1800">
              <a:effectLst/>
            </a:rPr>
            <a:t>　</a:t>
          </a:r>
          <a:r>
            <a:rPr lang="en-US" altLang="ja-JP" sz="1800">
              <a:effectLst/>
            </a:rPr>
            <a:t>『</a:t>
          </a:r>
          <a:r>
            <a:rPr lang="ja-JP" altLang="en-US" sz="1800" b="1">
              <a:effectLst/>
            </a:rPr>
            <a:t>競技日</a:t>
          </a:r>
          <a:r>
            <a:rPr lang="en-US" altLang="ja-JP" sz="1800">
              <a:effectLst/>
            </a:rPr>
            <a:t>』</a:t>
          </a:r>
          <a:r>
            <a:rPr lang="ja-JP" altLang="en-US" sz="1800">
              <a:effectLst/>
            </a:rPr>
            <a:t>とする。</a:t>
          </a:r>
          <a:endParaRPr lang="en-US" altLang="ja-JP" sz="1800">
            <a:effectLst/>
          </a:endParaRPr>
        </a:p>
      </xdr:txBody>
    </xdr:sp>
    <xdr:clientData/>
  </xdr:twoCellAnchor>
  <xdr:twoCellAnchor editAs="oneCell">
    <xdr:from>
      <xdr:col>0</xdr:col>
      <xdr:colOff>289753</xdr:colOff>
      <xdr:row>60</xdr:row>
      <xdr:rowOff>107259</xdr:rowOff>
    </xdr:from>
    <xdr:to>
      <xdr:col>7</xdr:col>
      <xdr:colOff>555813</xdr:colOff>
      <xdr:row>68</xdr:row>
      <xdr:rowOff>167531</xdr:rowOff>
    </xdr:to>
    <xdr:pic>
      <xdr:nvPicPr>
        <xdr:cNvPr id="11" name="図 10">
          <a:extLst>
            <a:ext uri="{FF2B5EF4-FFF2-40B4-BE49-F238E27FC236}">
              <a16:creationId xmlns:a16="http://schemas.microsoft.com/office/drawing/2014/main" id="{046614ED-2211-4FF6-AF4D-7F9959DC96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9753" y="13408641"/>
          <a:ext cx="5196648" cy="21221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32</xdr:col>
      <xdr:colOff>123264</xdr:colOff>
      <xdr:row>26</xdr:row>
      <xdr:rowOff>212910</xdr:rowOff>
    </xdr:from>
    <xdr:to>
      <xdr:col>43</xdr:col>
      <xdr:colOff>156882</xdr:colOff>
      <xdr:row>33</xdr:row>
      <xdr:rowOff>257734</xdr:rowOff>
    </xdr:to>
    <xdr:sp macro="" textlink="">
      <xdr:nvSpPr>
        <xdr:cNvPr id="2" name="AutoShape 20">
          <a:extLst>
            <a:ext uri="{FF2B5EF4-FFF2-40B4-BE49-F238E27FC236}">
              <a16:creationId xmlns:a16="http://schemas.microsoft.com/office/drawing/2014/main" id="{FB46A708-3FAB-40C9-BDA4-4495830EB4EF}"/>
            </a:ext>
          </a:extLst>
        </xdr:cNvPr>
        <xdr:cNvSpPr>
          <a:spLocks noChangeArrowheads="1"/>
        </xdr:cNvSpPr>
      </xdr:nvSpPr>
      <xdr:spPr bwMode="auto">
        <a:xfrm>
          <a:off x="11676529" y="7115734"/>
          <a:ext cx="7059706" cy="1848971"/>
        </a:xfrm>
        <a:prstGeom prst="flowChartAlternateProcess">
          <a:avLst/>
        </a:prstGeom>
        <a:solidFill>
          <a:schemeClr val="accent5">
            <a:lumMod val="40000"/>
            <a:lumOff val="60000"/>
          </a:schemeClr>
        </a:solidFill>
        <a:ln w="9525">
          <a:solidFill>
            <a:srgbClr val="000000"/>
          </a:solidFill>
          <a:miter lim="800000"/>
          <a:headEnd/>
          <a:tailEnd/>
        </a:ln>
      </xdr:spPr>
      <xdr:txBody>
        <a:bodyPr vertOverflow="clip" wrap="square" lIns="36576" tIns="22860" rIns="0" bIns="0" anchor="ctr" upright="1"/>
        <a:lstStyle/>
        <a:p>
          <a:pPr algn="l" rtl="0"/>
          <a:r>
            <a:rPr lang="ja-JP" altLang="en-US" sz="1800">
              <a:effectLst/>
            </a:rPr>
            <a:t>成年選手の対象日</a:t>
          </a:r>
          <a:endParaRPr lang="en-US" altLang="ja-JP" sz="1800">
            <a:effectLst/>
          </a:endParaRPr>
        </a:p>
        <a:p>
          <a:pPr algn="l" rtl="0"/>
          <a:r>
            <a:rPr lang="ja-JP" altLang="en-US" sz="1800">
              <a:effectLst/>
            </a:rPr>
            <a:t>・県内在住者、隣県</a:t>
          </a:r>
          <a:r>
            <a:rPr lang="en-US" altLang="ja-JP" sz="1800">
              <a:effectLst/>
            </a:rPr>
            <a:t>(</a:t>
          </a:r>
          <a:r>
            <a:rPr lang="ja-JP" altLang="en-US" sz="1800">
              <a:effectLst/>
            </a:rPr>
            <a:t>福岡・長崎</a:t>
          </a:r>
          <a:r>
            <a:rPr lang="en-US" altLang="ja-JP" sz="1800">
              <a:effectLst/>
            </a:rPr>
            <a:t>)</a:t>
          </a:r>
          <a:r>
            <a:rPr lang="ja-JP" altLang="en-US" sz="1800">
              <a:effectLst/>
            </a:rPr>
            <a:t>在住者は競技終了日まで。</a:t>
          </a:r>
          <a:endParaRPr lang="en-US" altLang="ja-JP" sz="1800">
            <a:effectLst/>
          </a:endParaRPr>
        </a:p>
        <a:p>
          <a:pPr algn="l" rtl="0"/>
          <a:r>
            <a:rPr lang="ja-JP" altLang="en-US" sz="1800">
              <a:effectLst/>
            </a:rPr>
            <a:t>・</a:t>
          </a:r>
          <a:r>
            <a:rPr lang="ja-JP" altLang="ja-JP" sz="1800">
              <a:effectLst/>
              <a:latin typeface="+mn-lt"/>
              <a:ea typeface="+mn-ea"/>
              <a:cs typeface="+mn-cs"/>
            </a:rPr>
            <a:t>隣県</a:t>
          </a:r>
          <a:r>
            <a:rPr lang="en-US" altLang="ja-JP" sz="1800">
              <a:effectLst/>
              <a:latin typeface="+mn-lt"/>
              <a:ea typeface="+mn-ea"/>
              <a:cs typeface="+mn-cs"/>
            </a:rPr>
            <a:t>(</a:t>
          </a:r>
          <a:r>
            <a:rPr lang="ja-JP" altLang="ja-JP" sz="1800">
              <a:effectLst/>
              <a:latin typeface="+mn-lt"/>
              <a:ea typeface="+mn-ea"/>
              <a:cs typeface="+mn-cs"/>
            </a:rPr>
            <a:t>福岡・長崎</a:t>
          </a:r>
          <a:r>
            <a:rPr lang="en-US" altLang="ja-JP" sz="1800">
              <a:effectLst/>
              <a:latin typeface="+mn-lt"/>
              <a:ea typeface="+mn-ea"/>
              <a:cs typeface="+mn-cs"/>
            </a:rPr>
            <a:t>)</a:t>
          </a:r>
          <a:r>
            <a:rPr lang="ja-JP" altLang="en-US" sz="1800">
              <a:effectLst/>
              <a:latin typeface="+mn-lt"/>
              <a:ea typeface="+mn-ea"/>
              <a:cs typeface="+mn-cs"/>
            </a:rPr>
            <a:t>除くふるさと選手は競技終了日翌日まで</a:t>
          </a:r>
          <a:endParaRPr lang="en-US" altLang="ja-JP" sz="18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152399</xdr:colOff>
      <xdr:row>1</xdr:row>
      <xdr:rowOff>28576</xdr:rowOff>
    </xdr:from>
    <xdr:to>
      <xdr:col>6</xdr:col>
      <xdr:colOff>628649</xdr:colOff>
      <xdr:row>4</xdr:row>
      <xdr:rowOff>247651</xdr:rowOff>
    </xdr:to>
    <xdr:sp macro="" textlink="">
      <xdr:nvSpPr>
        <xdr:cNvPr id="2" name="Rectangle 12">
          <a:extLst>
            <a:ext uri="{FF2B5EF4-FFF2-40B4-BE49-F238E27FC236}">
              <a16:creationId xmlns:a16="http://schemas.microsoft.com/office/drawing/2014/main" id="{32F6AF62-DB2B-4F3D-9A21-0F245792366A}"/>
            </a:ext>
          </a:extLst>
        </xdr:cNvPr>
        <xdr:cNvSpPr>
          <a:spLocks noChangeArrowheads="1"/>
        </xdr:cNvSpPr>
      </xdr:nvSpPr>
      <xdr:spPr bwMode="auto">
        <a:xfrm>
          <a:off x="2076449" y="438151"/>
          <a:ext cx="2505075" cy="857250"/>
        </a:xfrm>
        <a:prstGeom prst="rect">
          <a:avLst/>
        </a:prstGeom>
        <a:solidFill>
          <a:schemeClr val="accent4">
            <a:lumMod val="40000"/>
            <a:lumOff val="60000"/>
          </a:schemeClr>
        </a:solidFill>
        <a:ln w="9525">
          <a:solidFill>
            <a:srgbClr val="000000"/>
          </a:solidFill>
          <a:miter lim="800000"/>
          <a:headEnd/>
          <a:tailEnd/>
        </a:ln>
      </xdr:spPr>
      <xdr:txBody>
        <a:bodyPr vertOverflow="clip" wrap="square" lIns="100584" tIns="59436" rIns="100584" bIns="59436" anchor="ctr" upright="1"/>
        <a:lstStyle/>
        <a:p>
          <a:pPr algn="ctr" rtl="0">
            <a:defRPr sz="1000"/>
          </a:pPr>
          <a:r>
            <a:rPr lang="ja-JP" altLang="en-US" sz="4000" b="0" i="0" strike="noStrike">
              <a:solidFill>
                <a:srgbClr val="000000"/>
              </a:solidFill>
              <a:latin typeface="ＭＳ Ｐ明朝"/>
              <a:ea typeface="ＭＳ Ｐ明朝"/>
            </a:rPr>
            <a:t>記入例③</a:t>
          </a:r>
        </a:p>
      </xdr:txBody>
    </xdr:sp>
    <xdr:clientData/>
  </xdr:twoCellAnchor>
  <xdr:twoCellAnchor>
    <xdr:from>
      <xdr:col>7</xdr:col>
      <xdr:colOff>104774</xdr:colOff>
      <xdr:row>10</xdr:row>
      <xdr:rowOff>47625</xdr:rowOff>
    </xdr:from>
    <xdr:to>
      <xdr:col>9</xdr:col>
      <xdr:colOff>609600</xdr:colOff>
      <xdr:row>11</xdr:row>
      <xdr:rowOff>161925</xdr:rowOff>
    </xdr:to>
    <xdr:sp macro="" textlink="">
      <xdr:nvSpPr>
        <xdr:cNvPr id="3" name="AutoShape 20">
          <a:extLst>
            <a:ext uri="{FF2B5EF4-FFF2-40B4-BE49-F238E27FC236}">
              <a16:creationId xmlns:a16="http://schemas.microsoft.com/office/drawing/2014/main" id="{10B20968-2EB1-4529-96FB-CE91C06A4B51}"/>
            </a:ext>
          </a:extLst>
        </xdr:cNvPr>
        <xdr:cNvSpPr>
          <a:spLocks noChangeArrowheads="1"/>
        </xdr:cNvSpPr>
      </xdr:nvSpPr>
      <xdr:spPr bwMode="auto">
        <a:xfrm>
          <a:off x="4733924" y="3038475"/>
          <a:ext cx="1857376" cy="504825"/>
        </a:xfrm>
        <a:prstGeom prst="wedgeRoundRectCallout">
          <a:avLst>
            <a:gd name="adj1" fmla="val -75602"/>
            <a:gd name="adj2" fmla="val 3954"/>
            <a:gd name="adj3" fmla="val 16667"/>
          </a:avLst>
        </a:prstGeom>
        <a:solidFill>
          <a:schemeClr val="accent5">
            <a:lumMod val="20000"/>
            <a:lumOff val="80000"/>
          </a:schemeClr>
        </a:solidFill>
        <a:ln w="9525">
          <a:solidFill>
            <a:srgbClr val="000000"/>
          </a:solidFill>
          <a:miter lim="800000"/>
          <a:headEnd/>
          <a:tailEnd/>
        </a:ln>
      </xdr:spPr>
      <xdr:txBody>
        <a:bodyPr vertOverflow="clip" wrap="square" lIns="36576" tIns="22860" rIns="0" bIns="0" anchor="ctr" upright="1"/>
        <a:lstStyle/>
        <a:p>
          <a:pPr algn="l" rtl="0"/>
          <a:r>
            <a:rPr lang="ja-JP" altLang="en-US" sz="800">
              <a:effectLst/>
            </a:rPr>
            <a:t>参加していない日がある場合は</a:t>
          </a:r>
          <a:endParaRPr lang="en-US" altLang="ja-JP" sz="800">
            <a:effectLst/>
          </a:endParaRPr>
        </a:p>
        <a:p>
          <a:pPr algn="l" rtl="0"/>
          <a:r>
            <a:rPr lang="ja-JP" altLang="en-US" sz="800">
              <a:effectLst/>
            </a:rPr>
            <a:t>必ず” </a:t>
          </a:r>
          <a:r>
            <a:rPr lang="en-US" altLang="ja-JP" sz="1000">
              <a:effectLst/>
            </a:rPr>
            <a:t>- </a:t>
          </a:r>
          <a:r>
            <a:rPr lang="ja-JP" altLang="en-US" sz="800">
              <a:effectLst/>
            </a:rPr>
            <a:t>”を入力してください。</a:t>
          </a:r>
          <a:endParaRPr lang="en-US" altLang="ja-JP" sz="800">
            <a:effectLst/>
          </a:endParaRPr>
        </a:p>
      </xdr:txBody>
    </xdr:sp>
    <xdr:clientData/>
  </xdr:twoCellAnchor>
  <xdr:twoCellAnchor>
    <xdr:from>
      <xdr:col>7</xdr:col>
      <xdr:colOff>457200</xdr:colOff>
      <xdr:row>6</xdr:row>
      <xdr:rowOff>171451</xdr:rowOff>
    </xdr:from>
    <xdr:to>
      <xdr:col>11</xdr:col>
      <xdr:colOff>76200</xdr:colOff>
      <xdr:row>8</xdr:row>
      <xdr:rowOff>114300</xdr:rowOff>
    </xdr:to>
    <xdr:sp macro="" textlink="">
      <xdr:nvSpPr>
        <xdr:cNvPr id="4" name="AutoShape 20">
          <a:extLst>
            <a:ext uri="{FF2B5EF4-FFF2-40B4-BE49-F238E27FC236}">
              <a16:creationId xmlns:a16="http://schemas.microsoft.com/office/drawing/2014/main" id="{0F1FB016-54B5-4145-92D2-0DF44D5BC6E3}"/>
            </a:ext>
          </a:extLst>
        </xdr:cNvPr>
        <xdr:cNvSpPr>
          <a:spLocks noChangeArrowheads="1"/>
        </xdr:cNvSpPr>
      </xdr:nvSpPr>
      <xdr:spPr bwMode="auto">
        <a:xfrm>
          <a:off x="5086350" y="1733551"/>
          <a:ext cx="1647825" cy="590549"/>
        </a:xfrm>
        <a:prstGeom prst="wedgeRoundRectCallout">
          <a:avLst>
            <a:gd name="adj1" fmla="val -63480"/>
            <a:gd name="adj2" fmla="val -38878"/>
            <a:gd name="adj3" fmla="val 16667"/>
          </a:avLst>
        </a:prstGeom>
        <a:solidFill>
          <a:schemeClr val="accent6">
            <a:lumMod val="20000"/>
            <a:lumOff val="80000"/>
          </a:schemeClr>
        </a:solidFill>
        <a:ln w="9525">
          <a:solidFill>
            <a:srgbClr val="000000"/>
          </a:solidFill>
          <a:miter lim="800000"/>
          <a:headEnd/>
          <a:tailEnd/>
        </a:ln>
      </xdr:spPr>
      <xdr:txBody>
        <a:bodyPr vertOverflow="clip" wrap="square" lIns="36576" tIns="22860" rIns="0" bIns="0" anchor="ctr" upright="1"/>
        <a:lstStyle/>
        <a:p>
          <a:pPr algn="l" rtl="0"/>
          <a:r>
            <a:rPr lang="ja-JP" altLang="en-US" sz="800">
              <a:effectLst/>
            </a:rPr>
            <a:t>参加日程を必ず入力すること。</a:t>
          </a:r>
          <a:endParaRPr lang="en-US" altLang="ja-JP" sz="800">
            <a:effectLst/>
          </a:endParaRPr>
        </a:p>
        <a:p>
          <a:pPr algn="l" rtl="0"/>
          <a:r>
            <a:rPr lang="ja-JP" altLang="en-US" sz="800">
              <a:effectLst/>
            </a:rPr>
            <a:t>（最終出場日程まで）</a:t>
          </a:r>
          <a:endParaRPr lang="en-US" altLang="ja-JP" sz="800">
            <a:effectLst/>
          </a:endParaRPr>
        </a:p>
      </xdr:txBody>
    </xdr:sp>
    <xdr:clientData/>
  </xdr:twoCellAnchor>
  <xdr:twoCellAnchor>
    <xdr:from>
      <xdr:col>0</xdr:col>
      <xdr:colOff>38100</xdr:colOff>
      <xdr:row>15</xdr:row>
      <xdr:rowOff>57150</xdr:rowOff>
    </xdr:from>
    <xdr:to>
      <xdr:col>12</xdr:col>
      <xdr:colOff>485775</xdr:colOff>
      <xdr:row>15</xdr:row>
      <xdr:rowOff>66675</xdr:rowOff>
    </xdr:to>
    <xdr:cxnSp macro="">
      <xdr:nvCxnSpPr>
        <xdr:cNvPr id="5" name="直線コネクタ 4">
          <a:extLst>
            <a:ext uri="{FF2B5EF4-FFF2-40B4-BE49-F238E27FC236}">
              <a16:creationId xmlns:a16="http://schemas.microsoft.com/office/drawing/2014/main" id="{511AC838-655C-422B-BE9C-EFCB62ECC387}"/>
            </a:ext>
          </a:extLst>
        </xdr:cNvPr>
        <xdr:cNvCxnSpPr/>
      </xdr:nvCxnSpPr>
      <xdr:spPr>
        <a:xfrm>
          <a:off x="38100" y="4733925"/>
          <a:ext cx="7810500" cy="9525"/>
        </a:xfrm>
        <a:prstGeom prst="line">
          <a:avLst/>
        </a:prstGeom>
        <a:ln w="571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16</xdr:row>
      <xdr:rowOff>161925</xdr:rowOff>
    </xdr:from>
    <xdr:to>
      <xdr:col>6</xdr:col>
      <xdr:colOff>647700</xdr:colOff>
      <xdr:row>21</xdr:row>
      <xdr:rowOff>57149</xdr:rowOff>
    </xdr:to>
    <xdr:sp macro="" textlink="">
      <xdr:nvSpPr>
        <xdr:cNvPr id="6" name="AutoShape 20">
          <a:extLst>
            <a:ext uri="{FF2B5EF4-FFF2-40B4-BE49-F238E27FC236}">
              <a16:creationId xmlns:a16="http://schemas.microsoft.com/office/drawing/2014/main" id="{6FC41564-7608-4FF1-AB82-477EBA6A2F3A}"/>
            </a:ext>
          </a:extLst>
        </xdr:cNvPr>
        <xdr:cNvSpPr>
          <a:spLocks noChangeArrowheads="1"/>
        </xdr:cNvSpPr>
      </xdr:nvSpPr>
      <xdr:spPr bwMode="auto">
        <a:xfrm>
          <a:off x="2057400" y="5095875"/>
          <a:ext cx="2543175" cy="1333499"/>
        </a:xfrm>
        <a:prstGeom prst="wedgeRoundRectCallout">
          <a:avLst>
            <a:gd name="adj1" fmla="val 2416"/>
            <a:gd name="adj2" fmla="val 88900"/>
            <a:gd name="adj3" fmla="val 16667"/>
          </a:avLst>
        </a:prstGeom>
        <a:solidFill>
          <a:schemeClr val="accent2">
            <a:lumMod val="20000"/>
            <a:lumOff val="80000"/>
          </a:schemeClr>
        </a:solidFill>
        <a:ln w="9525">
          <a:solidFill>
            <a:srgbClr val="000000"/>
          </a:solidFill>
          <a:miter lim="800000"/>
          <a:headEnd/>
          <a:tailEnd/>
        </a:ln>
      </xdr:spPr>
      <xdr:txBody>
        <a:bodyPr vertOverflow="clip" wrap="square" lIns="36576" tIns="22860" rIns="0" bIns="0" anchor="ctr" upright="1"/>
        <a:lstStyle/>
        <a:p>
          <a:pPr algn="l" rtl="0"/>
          <a:r>
            <a:rPr lang="ja-JP" altLang="en-US" sz="1050">
              <a:effectLst/>
            </a:rPr>
            <a:t>参加日程を必ず入力すること。</a:t>
          </a:r>
          <a:endParaRPr lang="en-US" altLang="ja-JP" sz="1050">
            <a:effectLst/>
          </a:endParaRPr>
        </a:p>
        <a:p>
          <a:pPr algn="l" rtl="0"/>
          <a:r>
            <a:rPr lang="ja-JP" altLang="en-US" sz="1050">
              <a:effectLst/>
            </a:rPr>
            <a:t>（最終出場日程まで）</a:t>
          </a:r>
          <a:endParaRPr lang="en-US" altLang="ja-JP" sz="1050">
            <a:effectLst/>
          </a:endParaRPr>
        </a:p>
        <a:p>
          <a:pPr algn="l" rtl="0"/>
          <a:r>
            <a:rPr lang="en-US" altLang="ja-JP" sz="1050">
              <a:effectLst/>
            </a:rPr>
            <a:t>※</a:t>
          </a:r>
          <a:r>
            <a:rPr lang="ja-JP" altLang="en-US" sz="1050">
              <a:effectLst/>
            </a:rPr>
            <a:t>監督</a:t>
          </a:r>
          <a:r>
            <a:rPr lang="en-US" altLang="ja-JP" sz="1050">
              <a:effectLst/>
            </a:rPr>
            <a:t>､</a:t>
          </a:r>
          <a:r>
            <a:rPr lang="ja-JP" altLang="en-US" sz="1050">
              <a:effectLst/>
            </a:rPr>
            <a:t>帯同コーチ･トレーナーは</a:t>
          </a:r>
          <a:endParaRPr lang="en-US" altLang="ja-JP" sz="1050">
            <a:effectLst/>
          </a:endParaRPr>
        </a:p>
        <a:p>
          <a:pPr algn="l" rtl="0"/>
          <a:r>
            <a:rPr lang="ja-JP" altLang="en-US" sz="1050">
              <a:effectLst/>
            </a:rPr>
            <a:t>　</a:t>
          </a:r>
          <a:r>
            <a:rPr lang="en-US" altLang="ja-JP" sz="1050">
              <a:effectLst/>
            </a:rPr>
            <a:t>『</a:t>
          </a:r>
          <a:r>
            <a:rPr lang="ja-JP" altLang="en-US" sz="1050" b="1">
              <a:effectLst/>
            </a:rPr>
            <a:t>競技日</a:t>
          </a:r>
          <a:r>
            <a:rPr lang="en-US" altLang="ja-JP" sz="1050">
              <a:effectLst/>
            </a:rPr>
            <a:t>』</a:t>
          </a:r>
          <a:r>
            <a:rPr lang="ja-JP" altLang="en-US" sz="1050">
              <a:effectLst/>
            </a:rPr>
            <a:t>とする。</a:t>
          </a:r>
          <a:endParaRPr lang="en-US" altLang="ja-JP" sz="1050">
            <a:effectLst/>
          </a:endParaRPr>
        </a:p>
      </xdr:txBody>
    </xdr:sp>
    <xdr:clientData/>
  </xdr:twoCellAnchor>
  <xdr:twoCellAnchor>
    <xdr:from>
      <xdr:col>2</xdr:col>
      <xdr:colOff>466163</xdr:colOff>
      <xdr:row>28</xdr:row>
      <xdr:rowOff>147544</xdr:rowOff>
    </xdr:from>
    <xdr:to>
      <xdr:col>7</xdr:col>
      <xdr:colOff>246529</xdr:colOff>
      <xdr:row>34</xdr:row>
      <xdr:rowOff>156882</xdr:rowOff>
    </xdr:to>
    <xdr:sp macro="" textlink="">
      <xdr:nvSpPr>
        <xdr:cNvPr id="7" name="AutoShape 20">
          <a:extLst>
            <a:ext uri="{FF2B5EF4-FFF2-40B4-BE49-F238E27FC236}">
              <a16:creationId xmlns:a16="http://schemas.microsoft.com/office/drawing/2014/main" id="{A9E01AED-1A6E-4E28-92D1-0DD9A32816D9}"/>
            </a:ext>
          </a:extLst>
        </xdr:cNvPr>
        <xdr:cNvSpPr>
          <a:spLocks noChangeArrowheads="1"/>
        </xdr:cNvSpPr>
      </xdr:nvSpPr>
      <xdr:spPr bwMode="auto">
        <a:xfrm>
          <a:off x="1504388" y="8491444"/>
          <a:ext cx="3371291" cy="1552388"/>
        </a:xfrm>
        <a:prstGeom prst="wedgeRoundRectCallout">
          <a:avLst>
            <a:gd name="adj1" fmla="val 51703"/>
            <a:gd name="adj2" fmla="val -79629"/>
            <a:gd name="adj3" fmla="val 16667"/>
          </a:avLst>
        </a:prstGeom>
        <a:solidFill>
          <a:schemeClr val="accent2">
            <a:lumMod val="20000"/>
            <a:lumOff val="80000"/>
          </a:schemeClr>
        </a:solidFill>
        <a:ln w="9525">
          <a:solidFill>
            <a:srgbClr val="000000"/>
          </a:solidFill>
          <a:miter lim="800000"/>
          <a:headEnd/>
          <a:tailEnd/>
        </a:ln>
      </xdr:spPr>
      <xdr:txBody>
        <a:bodyPr vertOverflow="clip" wrap="square" lIns="36576" tIns="22860" rIns="0" bIns="0" anchor="ctr" upright="1"/>
        <a:lstStyle/>
        <a:p>
          <a:pPr algn="l" rtl="0"/>
          <a:r>
            <a:rPr lang="ja-JP" altLang="en-US" sz="1200" b="1" u="sng">
              <a:effectLst/>
            </a:rPr>
            <a:t>団体行動が必要な少年種別に限り</a:t>
          </a:r>
          <a:endParaRPr lang="en-US" altLang="ja-JP" sz="1200" b="1" u="sng">
            <a:effectLst/>
          </a:endParaRPr>
        </a:p>
        <a:p>
          <a:pPr algn="l" rtl="0"/>
          <a:r>
            <a:rPr lang="ja-JP" altLang="en-US" sz="1100" b="0">
              <a:effectLst/>
            </a:rPr>
            <a:t>支給対象期間内であれば、競技がない日でも帯同する場合は対象としますので</a:t>
          </a:r>
          <a:endParaRPr lang="en-US" altLang="ja-JP" sz="1100" b="0">
            <a:effectLst/>
          </a:endParaRPr>
        </a:p>
        <a:p>
          <a:pPr algn="l" rtl="0"/>
          <a:r>
            <a:rPr lang="ja-JP" altLang="en-US" sz="1100" b="0">
              <a:effectLst/>
            </a:rPr>
            <a:t>該当箇所には</a:t>
          </a:r>
          <a:r>
            <a:rPr lang="en-US" altLang="ja-JP" sz="1100" b="0">
              <a:effectLst/>
            </a:rPr>
            <a:t>『</a:t>
          </a:r>
          <a:r>
            <a:rPr lang="ja-JP" altLang="en-US" sz="1100" b="1">
              <a:effectLst/>
            </a:rPr>
            <a:t>競技日</a:t>
          </a:r>
          <a:r>
            <a:rPr lang="en-US" altLang="ja-JP" sz="1100" b="0">
              <a:effectLst/>
            </a:rPr>
            <a:t>』</a:t>
          </a:r>
          <a:r>
            <a:rPr lang="ja-JP" altLang="en-US" sz="1100" b="0">
              <a:effectLst/>
            </a:rPr>
            <a:t>と入力してください。</a:t>
          </a:r>
          <a:endParaRPr lang="en-US" altLang="ja-JP" sz="1100">
            <a:effectLst/>
          </a:endParaRPr>
        </a:p>
      </xdr:txBody>
    </xdr:sp>
    <xdr:clientData/>
  </xdr:twoCellAnchor>
  <xdr:twoCellAnchor>
    <xdr:from>
      <xdr:col>0</xdr:col>
      <xdr:colOff>313578</xdr:colOff>
      <xdr:row>38</xdr:row>
      <xdr:rowOff>206745</xdr:rowOff>
    </xdr:from>
    <xdr:to>
      <xdr:col>13</xdr:col>
      <xdr:colOff>196104</xdr:colOff>
      <xdr:row>48</xdr:row>
      <xdr:rowOff>134469</xdr:rowOff>
    </xdr:to>
    <xdr:sp macro="" textlink="">
      <xdr:nvSpPr>
        <xdr:cNvPr id="8" name="テキスト ボックス 7">
          <a:extLst>
            <a:ext uri="{FF2B5EF4-FFF2-40B4-BE49-F238E27FC236}">
              <a16:creationId xmlns:a16="http://schemas.microsoft.com/office/drawing/2014/main" id="{2A04A42B-F029-4E5C-B66F-B4E0FE91A48D}"/>
            </a:ext>
          </a:extLst>
        </xdr:cNvPr>
        <xdr:cNvSpPr txBox="1"/>
      </xdr:nvSpPr>
      <xdr:spPr>
        <a:xfrm>
          <a:off x="313578" y="11246220"/>
          <a:ext cx="7864476" cy="2499474"/>
        </a:xfrm>
        <a:prstGeom prst="rect">
          <a:avLst/>
        </a:prstGeom>
        <a:solidFill>
          <a:schemeClr val="accent5">
            <a:lumMod val="20000"/>
            <a:lumOff val="8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t>宿泊しない方もいらっしゃいますのでいつ大会に参加したのか、</a:t>
          </a:r>
          <a:endParaRPr kumimoji="1" lang="en-US" altLang="ja-JP" sz="1400"/>
        </a:p>
        <a:p>
          <a:r>
            <a:rPr kumimoji="1" lang="ja-JP" altLang="en-US" sz="1400"/>
            <a:t>競技終了した日がいつなのかが県スポ協では把握ができません。</a:t>
          </a:r>
          <a:endParaRPr kumimoji="1" lang="en-US" altLang="ja-JP" sz="1400"/>
        </a:p>
        <a:p>
          <a:r>
            <a:rPr kumimoji="1" lang="ja-JP" altLang="en-US" sz="1400"/>
            <a:t>よって、期間中交通費の額が確定できないため、</a:t>
          </a:r>
          <a:endParaRPr kumimoji="1" lang="en-US" altLang="ja-JP" sz="1400"/>
        </a:p>
        <a:p>
          <a:r>
            <a:rPr kumimoji="1" lang="ja-JP" altLang="en-US" sz="1400"/>
            <a:t>精算報告時に”出場参加状況報告書”を作成して精算報告書と一緒に提出してもらいます。</a:t>
          </a:r>
          <a:endParaRPr kumimoji="1" lang="en-US" altLang="ja-JP" sz="1400"/>
        </a:p>
        <a:p>
          <a:r>
            <a:rPr kumimoji="1" lang="ja-JP" altLang="en-US" sz="1400"/>
            <a:t>一人でも入力ミスがあると交通費の金額に支障が出ます。</a:t>
          </a:r>
          <a:endParaRPr kumimoji="1" lang="en-US" altLang="ja-JP" sz="1400"/>
        </a:p>
        <a:p>
          <a:r>
            <a:rPr kumimoji="1" lang="ja-JP" altLang="en-US" sz="1400"/>
            <a:t>提出する前に必ず入力間違い等が無いよう二重チェックするなり確認をお願いします。</a:t>
          </a:r>
          <a:endParaRPr kumimoji="1" lang="en-US" altLang="ja-JP" sz="1400"/>
        </a:p>
      </xdr:txBody>
    </xdr:sp>
    <xdr:clientData/>
  </xdr:twoCellAnchor>
  <xdr:twoCellAnchor>
    <xdr:from>
      <xdr:col>2</xdr:col>
      <xdr:colOff>592231</xdr:colOff>
      <xdr:row>36</xdr:row>
      <xdr:rowOff>115983</xdr:rowOff>
    </xdr:from>
    <xdr:to>
      <xdr:col>7</xdr:col>
      <xdr:colOff>549087</xdr:colOff>
      <xdr:row>37</xdr:row>
      <xdr:rowOff>201706</xdr:rowOff>
    </xdr:to>
    <xdr:sp macro="" textlink="">
      <xdr:nvSpPr>
        <xdr:cNvPr id="9" name="テキスト ボックス 8">
          <a:extLst>
            <a:ext uri="{FF2B5EF4-FFF2-40B4-BE49-F238E27FC236}">
              <a16:creationId xmlns:a16="http://schemas.microsoft.com/office/drawing/2014/main" id="{9B82E73C-71B0-4EEF-AE48-3966525CDE29}"/>
            </a:ext>
          </a:extLst>
        </xdr:cNvPr>
        <xdr:cNvSpPr txBox="1"/>
      </xdr:nvSpPr>
      <xdr:spPr>
        <a:xfrm>
          <a:off x="1630456" y="10641108"/>
          <a:ext cx="3547781" cy="342898"/>
        </a:xfrm>
        <a:prstGeom prst="borderCallout1">
          <a:avLst>
            <a:gd name="adj1" fmla="val 31801"/>
            <a:gd name="adj2" fmla="val 41"/>
            <a:gd name="adj3" fmla="val -63684"/>
            <a:gd name="adj4" fmla="val -4297"/>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明細書に記載の金額を間違いがないよう入力。</a:t>
          </a:r>
        </a:p>
      </xdr:txBody>
    </xdr:sp>
    <xdr:clientData/>
  </xdr:twoCellAnchor>
  <xdr:twoCellAnchor>
    <xdr:from>
      <xdr:col>5</xdr:col>
      <xdr:colOff>268940</xdr:colOff>
      <xdr:row>35</xdr:row>
      <xdr:rowOff>33618</xdr:rowOff>
    </xdr:from>
    <xdr:to>
      <xdr:col>7</xdr:col>
      <xdr:colOff>369793</xdr:colOff>
      <xdr:row>35</xdr:row>
      <xdr:rowOff>347383</xdr:rowOff>
    </xdr:to>
    <xdr:sp macro="" textlink="">
      <xdr:nvSpPr>
        <xdr:cNvPr id="10" name="テキスト ボックス 9">
          <a:extLst>
            <a:ext uri="{FF2B5EF4-FFF2-40B4-BE49-F238E27FC236}">
              <a16:creationId xmlns:a16="http://schemas.microsoft.com/office/drawing/2014/main" id="{F80F5181-8ACE-4F45-BDBC-C2DD359A4433}"/>
            </a:ext>
          </a:extLst>
        </xdr:cNvPr>
        <xdr:cNvSpPr txBox="1"/>
      </xdr:nvSpPr>
      <xdr:spPr>
        <a:xfrm>
          <a:off x="3545540" y="10177743"/>
          <a:ext cx="1453403" cy="313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n>
                <a:noFill/>
              </a:ln>
            </a:rPr>
            <a:t>入力不要</a:t>
          </a:r>
          <a:r>
            <a:rPr kumimoji="1" lang="en-US" altLang="ja-JP" sz="1100">
              <a:ln>
                <a:noFill/>
              </a:ln>
            </a:rPr>
            <a:t>(</a:t>
          </a:r>
          <a:r>
            <a:rPr kumimoji="1" lang="ja-JP" altLang="en-US" sz="1100">
              <a:ln>
                <a:noFill/>
              </a:ln>
            </a:rPr>
            <a:t>数式あり</a:t>
          </a:r>
          <a:r>
            <a:rPr kumimoji="1" lang="en-US" altLang="ja-JP" sz="1100">
              <a:ln>
                <a:noFill/>
              </a:ln>
            </a:rPr>
            <a:t>)</a:t>
          </a:r>
          <a:endParaRPr kumimoji="1" lang="ja-JP" altLang="en-US" sz="1100">
            <a:ln>
              <a:noFill/>
            </a:ln>
          </a:endParaRPr>
        </a:p>
      </xdr:txBody>
    </xdr:sp>
    <xdr:clientData/>
  </xdr:twoCellAnchor>
  <xdr:twoCellAnchor>
    <xdr:from>
      <xdr:col>11</xdr:col>
      <xdr:colOff>145676</xdr:colOff>
      <xdr:row>35</xdr:row>
      <xdr:rowOff>44824</xdr:rowOff>
    </xdr:from>
    <xdr:to>
      <xdr:col>13</xdr:col>
      <xdr:colOff>268941</xdr:colOff>
      <xdr:row>35</xdr:row>
      <xdr:rowOff>358589</xdr:rowOff>
    </xdr:to>
    <xdr:sp macro="" textlink="">
      <xdr:nvSpPr>
        <xdr:cNvPr id="11" name="テキスト ボックス 10">
          <a:extLst>
            <a:ext uri="{FF2B5EF4-FFF2-40B4-BE49-F238E27FC236}">
              <a16:creationId xmlns:a16="http://schemas.microsoft.com/office/drawing/2014/main" id="{7A7B0E72-28BC-49DB-95C0-BE1425F7A9D7}"/>
            </a:ext>
          </a:extLst>
        </xdr:cNvPr>
        <xdr:cNvSpPr txBox="1"/>
      </xdr:nvSpPr>
      <xdr:spPr>
        <a:xfrm>
          <a:off x="6803651" y="10188949"/>
          <a:ext cx="1447240" cy="313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n>
                <a:noFill/>
              </a:ln>
            </a:rPr>
            <a:t>入力不要</a:t>
          </a:r>
          <a:r>
            <a:rPr kumimoji="1" lang="en-US" altLang="ja-JP" sz="1100">
              <a:ln>
                <a:noFill/>
              </a:ln>
            </a:rPr>
            <a:t>(</a:t>
          </a:r>
          <a:r>
            <a:rPr kumimoji="1" lang="ja-JP" altLang="en-US" sz="1100">
              <a:ln>
                <a:noFill/>
              </a:ln>
            </a:rPr>
            <a:t>数式あり</a:t>
          </a:r>
          <a:r>
            <a:rPr kumimoji="1" lang="en-US" altLang="ja-JP" sz="1100">
              <a:ln>
                <a:noFill/>
              </a:ln>
            </a:rPr>
            <a:t>)</a:t>
          </a:r>
          <a:endParaRPr kumimoji="1" lang="ja-JP" altLang="en-US" sz="1100">
            <a:ln>
              <a:noFill/>
            </a:l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190500</xdr:colOff>
      <xdr:row>4</xdr:row>
      <xdr:rowOff>123825</xdr:rowOff>
    </xdr:from>
    <xdr:to>
      <xdr:col>5</xdr:col>
      <xdr:colOff>47625</xdr:colOff>
      <xdr:row>5</xdr:row>
      <xdr:rowOff>228600</xdr:rowOff>
    </xdr:to>
    <xdr:sp macro="" textlink="">
      <xdr:nvSpPr>
        <xdr:cNvPr id="2" name="吹き出し: 角を丸めた四角形 1">
          <a:extLst>
            <a:ext uri="{FF2B5EF4-FFF2-40B4-BE49-F238E27FC236}">
              <a16:creationId xmlns:a16="http://schemas.microsoft.com/office/drawing/2014/main" id="{E055EB81-F78E-A382-0FAB-3587ED023477}"/>
            </a:ext>
          </a:extLst>
        </xdr:cNvPr>
        <xdr:cNvSpPr/>
      </xdr:nvSpPr>
      <xdr:spPr>
        <a:xfrm>
          <a:off x="1809750" y="1181100"/>
          <a:ext cx="1466850" cy="409575"/>
        </a:xfrm>
        <a:prstGeom prst="wedgeRoundRectCallout">
          <a:avLst>
            <a:gd name="adj1" fmla="val -2912"/>
            <a:gd name="adj2" fmla="val -100786"/>
            <a:gd name="adj3" fmla="val 16667"/>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①の金額を入力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8E5CD-AFAA-4E4D-9319-C38EDE46CFF5}">
  <sheetPr>
    <pageSetUpPr fitToPage="1"/>
  </sheetPr>
  <dimension ref="A1:AM62"/>
  <sheetViews>
    <sheetView tabSelected="1" topLeftCell="C1" zoomScale="85" zoomScaleNormal="85" workbookViewId="0">
      <selection activeCell="L11" sqref="L11"/>
    </sheetView>
  </sheetViews>
  <sheetFormatPr defaultRowHeight="20.25" customHeight="1" outlineLevelRow="1" outlineLevelCol="1"/>
  <cols>
    <col min="1" max="1" width="6.75" style="131" customWidth="1"/>
    <col min="2" max="2" width="10.625" style="131" customWidth="1"/>
    <col min="3" max="3" width="12.625" style="131" customWidth="1"/>
    <col min="4" max="13" width="8.625" style="131" customWidth="1"/>
    <col min="14" max="14" width="9.375" style="131" customWidth="1"/>
    <col min="15" max="15" width="8.625" style="131" customWidth="1"/>
    <col min="16" max="16" width="5" style="137" customWidth="1"/>
    <col min="17" max="17" width="6.75" style="131" customWidth="1"/>
    <col min="18" max="18" width="10.625" style="131" hidden="1" customWidth="1" outlineLevel="1"/>
    <col min="19" max="19" width="12.625" style="131" hidden="1" customWidth="1" outlineLevel="1"/>
    <col min="20" max="29" width="8.625" style="131" hidden="1" customWidth="1" outlineLevel="1"/>
    <col min="30" max="30" width="9.5" style="131" hidden="1" customWidth="1" outlineLevel="1"/>
    <col min="31" max="31" width="8.625" style="131" hidden="1" customWidth="1" outlineLevel="1"/>
    <col min="32" max="32" width="5" style="137" customWidth="1" collapsed="1"/>
    <col min="33" max="33" width="4.125" style="131" customWidth="1"/>
    <col min="34" max="34" width="10.375" style="135" hidden="1" customWidth="1" outlineLevel="1"/>
    <col min="35" max="35" width="10.375" style="135" customWidth="1" collapsed="1"/>
    <col min="36" max="39" width="10.375" style="135" customWidth="1"/>
    <col min="40" max="16384" width="9" style="131"/>
  </cols>
  <sheetData>
    <row r="1" spans="1:39" s="102" customFormat="1" ht="32.25" customHeight="1">
      <c r="A1" s="98"/>
      <c r="B1" s="99">
        <v>78</v>
      </c>
      <c r="C1" s="100" t="s">
        <v>0</v>
      </c>
      <c r="D1" s="101"/>
      <c r="F1" s="103" t="s">
        <v>50</v>
      </c>
      <c r="G1" s="104"/>
      <c r="H1" s="104"/>
      <c r="I1" s="104"/>
      <c r="J1" s="104"/>
      <c r="K1" s="104"/>
      <c r="L1" s="104"/>
      <c r="N1" s="105" t="s">
        <v>70</v>
      </c>
      <c r="O1" s="104"/>
      <c r="Q1" s="98"/>
      <c r="R1" s="99">
        <v>78</v>
      </c>
      <c r="S1" s="100" t="s">
        <v>0</v>
      </c>
      <c r="T1" s="101"/>
      <c r="V1" s="103" t="s">
        <v>50</v>
      </c>
      <c r="W1" s="104"/>
      <c r="X1" s="104"/>
      <c r="Y1" s="104"/>
      <c r="Z1" s="104"/>
      <c r="AA1" s="104"/>
      <c r="AB1" s="104"/>
      <c r="AD1" s="105" t="s">
        <v>70</v>
      </c>
      <c r="AE1" s="104"/>
      <c r="AG1" s="7"/>
      <c r="AH1" s="7"/>
      <c r="AI1" s="7"/>
      <c r="AJ1" s="7"/>
      <c r="AK1" s="7"/>
      <c r="AL1" s="7"/>
    </row>
    <row r="2" spans="1:39" s="114" customFormat="1" ht="10.5" customHeight="1">
      <c r="F2" s="115"/>
      <c r="G2" s="115"/>
      <c r="H2" s="115"/>
      <c r="I2" s="115"/>
      <c r="J2" s="115"/>
      <c r="K2" s="116"/>
      <c r="L2" s="116"/>
      <c r="M2" s="116"/>
      <c r="O2" s="116"/>
      <c r="V2" s="115"/>
      <c r="W2" s="115"/>
      <c r="X2" s="115"/>
      <c r="Y2" s="115"/>
      <c r="Z2" s="115"/>
      <c r="AA2" s="116"/>
      <c r="AB2" s="116"/>
      <c r="AC2" s="116"/>
      <c r="AE2" s="116"/>
      <c r="AI2" s="43"/>
      <c r="AJ2" s="43"/>
      <c r="AK2" s="43"/>
      <c r="AL2" s="43"/>
      <c r="AM2" s="43"/>
    </row>
    <row r="3" spans="1:39" s="114" customFormat="1" ht="20.25" customHeight="1">
      <c r="B3" s="117" t="s">
        <v>1</v>
      </c>
      <c r="C3" s="145"/>
      <c r="D3" s="145"/>
      <c r="F3" s="115"/>
      <c r="G3" s="117"/>
      <c r="H3" s="115"/>
      <c r="I3" s="117"/>
      <c r="J3" s="71" t="s">
        <v>2</v>
      </c>
      <c r="K3" s="107" t="s">
        <v>3</v>
      </c>
      <c r="L3" s="108" t="s">
        <v>4</v>
      </c>
      <c r="M3" s="116"/>
      <c r="O3" s="118"/>
      <c r="P3" s="119"/>
      <c r="R3" s="117" t="s">
        <v>1</v>
      </c>
      <c r="S3" s="144" t="str">
        <f>IF(C3="","",C3)</f>
        <v/>
      </c>
      <c r="T3" s="144"/>
      <c r="V3" s="115"/>
      <c r="W3" s="117"/>
      <c r="X3" s="115"/>
      <c r="Y3" s="117"/>
      <c r="Z3" s="71" t="s">
        <v>2</v>
      </c>
      <c r="AA3" s="107" t="s">
        <v>3</v>
      </c>
      <c r="AB3" s="108" t="s">
        <v>4</v>
      </c>
      <c r="AC3" s="116"/>
      <c r="AE3" s="118"/>
      <c r="AF3" s="109"/>
      <c r="AH3" s="120" t="s">
        <v>5</v>
      </c>
      <c r="AI3" s="43"/>
      <c r="AJ3" s="43"/>
      <c r="AK3" s="43"/>
      <c r="AL3" s="43"/>
      <c r="AM3" s="43"/>
    </row>
    <row r="4" spans="1:39" s="114" customFormat="1" ht="20.25" customHeight="1">
      <c r="B4" s="117" t="s">
        <v>6</v>
      </c>
      <c r="C4" s="145"/>
      <c r="D4" s="145"/>
      <c r="F4" s="115"/>
      <c r="H4" s="115"/>
      <c r="J4" s="75" t="s">
        <v>7</v>
      </c>
      <c r="K4" s="76" t="s">
        <v>8</v>
      </c>
      <c r="L4" s="76" t="s">
        <v>9</v>
      </c>
      <c r="M4" s="116"/>
      <c r="O4" s="116"/>
      <c r="P4" s="119"/>
      <c r="R4" s="117" t="s">
        <v>6</v>
      </c>
      <c r="S4" s="144" t="str">
        <f>IF(C4="","",C4)</f>
        <v/>
      </c>
      <c r="T4" s="144"/>
      <c r="V4" s="115"/>
      <c r="X4" s="115"/>
      <c r="Z4" s="121" t="s">
        <v>7</v>
      </c>
      <c r="AA4" s="122" t="s">
        <v>8</v>
      </c>
      <c r="AB4" s="122" t="s">
        <v>9</v>
      </c>
      <c r="AC4" s="116"/>
      <c r="AE4" s="116"/>
      <c r="AF4" s="119"/>
      <c r="AH4" s="120" t="s">
        <v>10</v>
      </c>
      <c r="AI4" s="43"/>
      <c r="AJ4" s="43"/>
      <c r="AK4" s="43"/>
      <c r="AL4" s="43"/>
      <c r="AM4" s="43"/>
    </row>
    <row r="5" spans="1:39" s="123" customFormat="1" ht="20.25" customHeight="1" thickBot="1">
      <c r="F5" s="116"/>
      <c r="H5" s="116"/>
      <c r="L5" s="116"/>
      <c r="M5" s="116"/>
      <c r="N5" s="114"/>
      <c r="O5" s="124" t="s">
        <v>71</v>
      </c>
      <c r="V5" s="116"/>
      <c r="X5" s="116"/>
      <c r="AB5" s="116"/>
      <c r="AC5" s="116"/>
      <c r="AD5" s="114"/>
      <c r="AE5" s="124" t="s">
        <v>72</v>
      </c>
      <c r="AH5" s="120" t="s">
        <v>11</v>
      </c>
      <c r="AI5"/>
      <c r="AJ5"/>
      <c r="AK5"/>
      <c r="AL5"/>
      <c r="AM5"/>
    </row>
    <row r="6" spans="1:39" s="123" customFormat="1" ht="33.75" customHeight="1" thickTop="1">
      <c r="A6" s="48" t="s">
        <v>12</v>
      </c>
      <c r="B6" s="125" t="s">
        <v>13</v>
      </c>
      <c r="C6" s="20" t="s">
        <v>14</v>
      </c>
      <c r="D6" s="96" t="s">
        <v>75</v>
      </c>
      <c r="E6" s="21" t="str">
        <f>IF(AND(E57="",E57=""),"　/　 (　)",D6+1)</f>
        <v>　/　 (　)</v>
      </c>
      <c r="F6" s="21" t="str">
        <f t="shared" ref="F6:M6" si="0">IF(AND(F57="",F57=""),"　/　 (　)",E6+1)</f>
        <v>　/　 (　)</v>
      </c>
      <c r="G6" s="21" t="str">
        <f t="shared" si="0"/>
        <v>　/　 (　)</v>
      </c>
      <c r="H6" s="21" t="str">
        <f t="shared" si="0"/>
        <v>　/　 (　)</v>
      </c>
      <c r="I6" s="21" t="str">
        <f>IF(AND(I57="",I57=""),"　/　 (　)",H6+1)</f>
        <v>　/　 (　)</v>
      </c>
      <c r="J6" s="21" t="str">
        <f t="shared" si="0"/>
        <v>　/　 (　)</v>
      </c>
      <c r="K6" s="21" t="str">
        <f t="shared" si="0"/>
        <v>　/　 (　)</v>
      </c>
      <c r="L6" s="21" t="str">
        <f t="shared" si="0"/>
        <v>　/　 (　)</v>
      </c>
      <c r="M6" s="21" t="str">
        <f t="shared" si="0"/>
        <v>　/　 (　)</v>
      </c>
      <c r="N6" s="50" t="s">
        <v>49</v>
      </c>
      <c r="O6" s="51" t="s">
        <v>16</v>
      </c>
      <c r="P6" s="120"/>
      <c r="Q6" s="48" t="s">
        <v>12</v>
      </c>
      <c r="R6" s="125" t="s">
        <v>13</v>
      </c>
      <c r="S6" s="20" t="s">
        <v>14</v>
      </c>
      <c r="T6" s="96" t="s">
        <v>73</v>
      </c>
      <c r="U6" s="21" t="str">
        <f>IF(U57="","　/　 (　)",T6+1)</f>
        <v>　/　 (　)</v>
      </c>
      <c r="V6" s="21" t="str">
        <f>IF(V57="","　/　 (　)",U6+1)</f>
        <v>　/　 (　)</v>
      </c>
      <c r="W6" s="21" t="str">
        <f t="shared" ref="W6:AC6" si="1">IF(W57="","　/　 (　)",V6+1)</f>
        <v>　/　 (　)</v>
      </c>
      <c r="X6" s="21" t="str">
        <f>IF(X57="","　/　 (　)",W6+1)</f>
        <v>　/　 (　)</v>
      </c>
      <c r="Y6" s="21" t="str">
        <f t="shared" si="1"/>
        <v>　/　 (　)</v>
      </c>
      <c r="Z6" s="21" t="str">
        <f t="shared" si="1"/>
        <v>　/　 (　)</v>
      </c>
      <c r="AA6" s="21" t="str">
        <f t="shared" si="1"/>
        <v>　/　 (　)</v>
      </c>
      <c r="AB6" s="21" t="str">
        <f t="shared" si="1"/>
        <v>　/　 (　)</v>
      </c>
      <c r="AC6" s="21" t="str">
        <f t="shared" si="1"/>
        <v>　/　 (　)</v>
      </c>
      <c r="AD6" s="50" t="s">
        <v>49</v>
      </c>
      <c r="AE6" s="51" t="s">
        <v>16</v>
      </c>
      <c r="AF6" s="120"/>
      <c r="AG6" s="120"/>
      <c r="AH6" s="120" t="s">
        <v>17</v>
      </c>
      <c r="AI6"/>
      <c r="AJ6"/>
      <c r="AK6"/>
      <c r="AL6"/>
      <c r="AM6"/>
    </row>
    <row r="7" spans="1:39" s="123" customFormat="1" ht="20.25" customHeight="1">
      <c r="A7" s="140">
        <v>1</v>
      </c>
      <c r="B7" s="142"/>
      <c r="C7" s="142"/>
      <c r="D7" s="95"/>
      <c r="E7" s="95"/>
      <c r="F7" s="126"/>
      <c r="G7" s="126"/>
      <c r="H7" s="126"/>
      <c r="I7" s="126"/>
      <c r="J7" s="126"/>
      <c r="K7" s="126"/>
      <c r="L7" s="126"/>
      <c r="M7" s="52"/>
      <c r="N7" s="127"/>
      <c r="O7" s="138"/>
      <c r="P7" s="120"/>
      <c r="Q7" s="140">
        <v>26</v>
      </c>
      <c r="R7" s="142"/>
      <c r="S7" s="142"/>
      <c r="T7" s="95"/>
      <c r="U7" s="95"/>
      <c r="V7" s="126"/>
      <c r="W7" s="126"/>
      <c r="X7" s="126"/>
      <c r="Y7" s="126"/>
      <c r="Z7" s="126"/>
      <c r="AA7" s="126"/>
      <c r="AB7" s="126"/>
      <c r="AC7" s="52"/>
      <c r="AD7" s="127"/>
      <c r="AE7" s="138"/>
      <c r="AG7" s="36"/>
      <c r="AH7" s="120" t="s">
        <v>74</v>
      </c>
      <c r="AI7"/>
      <c r="AJ7"/>
      <c r="AK7"/>
      <c r="AL7"/>
      <c r="AM7"/>
    </row>
    <row r="8" spans="1:39" s="123" customFormat="1" ht="20.25" customHeight="1">
      <c r="A8" s="141"/>
      <c r="B8" s="143"/>
      <c r="C8" s="143"/>
      <c r="D8" s="75"/>
      <c r="E8" s="76"/>
      <c r="F8" s="76"/>
      <c r="G8" s="76"/>
      <c r="H8" s="76"/>
      <c r="I8" s="128"/>
      <c r="J8" s="128"/>
      <c r="K8" s="128"/>
      <c r="L8" s="128"/>
      <c r="M8" s="56"/>
      <c r="N8" s="129" t="str">
        <f>IF(COUNTIF(D8:L8,"〇")+COUNTIF(D8:L8,"●")=0,"",COUNTIF(D8:L8,"〇")+COUNTIF(D8:L8,"●"))</f>
        <v/>
      </c>
      <c r="O8" s="139"/>
      <c r="P8" s="120"/>
      <c r="Q8" s="141"/>
      <c r="R8" s="143"/>
      <c r="S8" s="143"/>
      <c r="T8" s="75"/>
      <c r="U8" s="76"/>
      <c r="V8" s="76"/>
      <c r="W8" s="128"/>
      <c r="X8" s="128"/>
      <c r="Y8" s="128"/>
      <c r="Z8" s="128"/>
      <c r="AA8" s="128"/>
      <c r="AB8" s="128"/>
      <c r="AC8" s="56"/>
      <c r="AD8" s="129" t="str">
        <f>IF(COUNTIF(T8:AB8,"〇")+COUNTIF(T8:AB8,"●")=0,"",COUNTIF(T8:AB8,"〇")+COUNTIF(T8:AB8,"●"))</f>
        <v/>
      </c>
      <c r="AE8" s="139"/>
      <c r="AG8" s="36"/>
      <c r="AH8"/>
      <c r="AI8"/>
      <c r="AJ8"/>
      <c r="AK8"/>
      <c r="AL8"/>
      <c r="AM8"/>
    </row>
    <row r="9" spans="1:39" s="123" customFormat="1" ht="20.25" customHeight="1">
      <c r="A9" s="140">
        <f>A7+1</f>
        <v>2</v>
      </c>
      <c r="B9" s="142"/>
      <c r="C9" s="142"/>
      <c r="D9" s="95"/>
      <c r="E9" s="95"/>
      <c r="F9" s="95"/>
      <c r="G9" s="95"/>
      <c r="H9" s="126"/>
      <c r="I9" s="126"/>
      <c r="J9" s="126"/>
      <c r="K9" s="126"/>
      <c r="L9" s="126"/>
      <c r="M9" s="52"/>
      <c r="N9" s="127"/>
      <c r="O9" s="54"/>
      <c r="P9" s="120"/>
      <c r="Q9" s="140">
        <f>Q7+1</f>
        <v>27</v>
      </c>
      <c r="R9" s="142"/>
      <c r="S9" s="142"/>
      <c r="T9" s="95"/>
      <c r="U9" s="95"/>
      <c r="V9" s="126"/>
      <c r="W9" s="126"/>
      <c r="X9" s="126"/>
      <c r="Y9" s="126"/>
      <c r="Z9" s="126"/>
      <c r="AA9" s="126"/>
      <c r="AB9" s="126"/>
      <c r="AC9" s="52"/>
      <c r="AD9" s="127"/>
      <c r="AE9" s="54"/>
      <c r="AG9" s="36"/>
      <c r="AH9"/>
      <c r="AI9"/>
      <c r="AJ9"/>
      <c r="AK9"/>
      <c r="AL9"/>
      <c r="AM9"/>
    </row>
    <row r="10" spans="1:39" s="123" customFormat="1" ht="20.25" customHeight="1">
      <c r="A10" s="141"/>
      <c r="B10" s="143"/>
      <c r="C10" s="143"/>
      <c r="D10" s="76"/>
      <c r="E10" s="76"/>
      <c r="F10" s="76"/>
      <c r="G10" s="76"/>
      <c r="H10" s="76"/>
      <c r="I10" s="128"/>
      <c r="J10" s="128"/>
      <c r="K10" s="128"/>
      <c r="L10" s="128"/>
      <c r="M10" s="56"/>
      <c r="N10" s="129" t="str">
        <f t="shared" ref="N10" si="2">IF(COUNTIF(D10:L10,"〇")+COUNTIF(D10:L10,"●")=0,"",COUNTIF(D10:L10,"〇")+COUNTIF(D10:L10,"●"))</f>
        <v/>
      </c>
      <c r="O10" s="57"/>
      <c r="P10" s="120"/>
      <c r="Q10" s="141"/>
      <c r="R10" s="143"/>
      <c r="S10" s="143"/>
      <c r="T10" s="75"/>
      <c r="U10" s="76"/>
      <c r="V10" s="76"/>
      <c r="W10" s="128"/>
      <c r="X10" s="128"/>
      <c r="Y10" s="128"/>
      <c r="Z10" s="128"/>
      <c r="AA10" s="128"/>
      <c r="AB10" s="128"/>
      <c r="AC10" s="56"/>
      <c r="AD10" s="129" t="str">
        <f t="shared" ref="AD10" si="3">IF(COUNTIF(T10:AB10,"〇")+COUNTIF(T10:AB10,"●")=0,"",COUNTIF(T10:AB10,"〇")+COUNTIF(T10:AB10,"●"))</f>
        <v/>
      </c>
      <c r="AE10" s="57"/>
      <c r="AG10" s="36"/>
      <c r="AH10"/>
      <c r="AI10"/>
      <c r="AJ10"/>
      <c r="AK10"/>
      <c r="AL10"/>
      <c r="AM10"/>
    </row>
    <row r="11" spans="1:39" s="123" customFormat="1" ht="20.25" customHeight="1">
      <c r="A11" s="140">
        <f t="shared" ref="A11" si="4">A9+1</f>
        <v>3</v>
      </c>
      <c r="B11" s="142"/>
      <c r="C11" s="142"/>
      <c r="D11" s="95"/>
      <c r="E11" s="95"/>
      <c r="F11" s="95"/>
      <c r="G11" s="95"/>
      <c r="H11" s="126"/>
      <c r="I11" s="126"/>
      <c r="J11" s="126"/>
      <c r="K11" s="126"/>
      <c r="L11" s="126"/>
      <c r="M11" s="52"/>
      <c r="N11" s="127"/>
      <c r="O11" s="54"/>
      <c r="P11" s="120"/>
      <c r="Q11" s="140">
        <f t="shared" ref="Q11" si="5">Q9+1</f>
        <v>28</v>
      </c>
      <c r="R11" s="142"/>
      <c r="S11" s="142"/>
      <c r="T11" s="95"/>
      <c r="U11" s="95"/>
      <c r="V11" s="95"/>
      <c r="W11" s="95"/>
      <c r="X11" s="126"/>
      <c r="Y11" s="126"/>
      <c r="Z11" s="126"/>
      <c r="AA11" s="126"/>
      <c r="AB11" s="126"/>
      <c r="AC11" s="52"/>
      <c r="AD11" s="127"/>
      <c r="AE11" s="54"/>
      <c r="AG11" s="36"/>
      <c r="AH11"/>
      <c r="AI11"/>
      <c r="AJ11"/>
      <c r="AK11"/>
      <c r="AL11"/>
      <c r="AM11"/>
    </row>
    <row r="12" spans="1:39" s="123" customFormat="1" ht="20.25" customHeight="1">
      <c r="A12" s="141"/>
      <c r="B12" s="143"/>
      <c r="C12" s="143"/>
      <c r="D12" s="76"/>
      <c r="E12" s="76"/>
      <c r="F12" s="76"/>
      <c r="G12" s="76"/>
      <c r="H12" s="76"/>
      <c r="I12" s="128"/>
      <c r="J12" s="128"/>
      <c r="K12" s="128"/>
      <c r="L12" s="128"/>
      <c r="M12" s="56"/>
      <c r="N12" s="129" t="str">
        <f t="shared" ref="N12" si="6">IF(COUNTIF(D12:L12,"〇")+COUNTIF(D12:L12,"●")=0,"",COUNTIF(D12:L12,"〇")+COUNTIF(D12:L12,"●"))</f>
        <v/>
      </c>
      <c r="O12" s="57"/>
      <c r="P12" s="120"/>
      <c r="Q12" s="141"/>
      <c r="R12" s="143"/>
      <c r="S12" s="143"/>
      <c r="T12" s="75"/>
      <c r="U12" s="76"/>
      <c r="V12" s="76"/>
      <c r="W12" s="76"/>
      <c r="X12" s="76"/>
      <c r="Y12" s="76"/>
      <c r="Z12" s="76"/>
      <c r="AA12" s="76"/>
      <c r="AB12" s="128"/>
      <c r="AC12" s="56"/>
      <c r="AD12" s="129" t="str">
        <f t="shared" ref="AD12" si="7">IF(COUNTIF(T12:AB12,"〇")+COUNTIF(T12:AB12,"●")=0,"",COUNTIF(T12:AB12,"〇")+COUNTIF(T12:AB12,"●"))</f>
        <v/>
      </c>
      <c r="AE12" s="57"/>
      <c r="AG12" s="36"/>
      <c r="AH12"/>
      <c r="AI12"/>
      <c r="AJ12"/>
      <c r="AK12"/>
      <c r="AL12"/>
      <c r="AM12"/>
    </row>
    <row r="13" spans="1:39" s="36" customFormat="1" ht="20.25" customHeight="1">
      <c r="A13" s="140">
        <f t="shared" ref="A13" si="8">A11+1</f>
        <v>4</v>
      </c>
      <c r="B13" s="142"/>
      <c r="C13" s="142"/>
      <c r="D13" s="95"/>
      <c r="E13" s="95"/>
      <c r="F13" s="95"/>
      <c r="G13" s="95"/>
      <c r="H13" s="126"/>
      <c r="I13" s="126"/>
      <c r="J13" s="126"/>
      <c r="K13" s="126"/>
      <c r="L13" s="126"/>
      <c r="M13" s="52"/>
      <c r="N13" s="127"/>
      <c r="O13" s="54"/>
      <c r="P13" s="120"/>
      <c r="Q13" s="140">
        <f t="shared" ref="Q13" si="9">Q11+1</f>
        <v>29</v>
      </c>
      <c r="R13" s="142"/>
      <c r="S13" s="142"/>
      <c r="T13" s="95"/>
      <c r="U13" s="95"/>
      <c r="V13" s="95"/>
      <c r="W13" s="95"/>
      <c r="X13" s="126"/>
      <c r="Y13" s="126"/>
      <c r="Z13" s="126"/>
      <c r="AA13" s="126"/>
      <c r="AB13" s="126"/>
      <c r="AC13" s="52"/>
      <c r="AD13" s="127"/>
      <c r="AE13" s="54"/>
      <c r="AF13" s="120"/>
      <c r="AH13" s="130"/>
      <c r="AI13" s="130"/>
      <c r="AJ13" s="130"/>
      <c r="AK13" s="130"/>
      <c r="AL13" s="130"/>
      <c r="AM13" s="130"/>
    </row>
    <row r="14" spans="1:39" s="36" customFormat="1" ht="20.25" customHeight="1">
      <c r="A14" s="141"/>
      <c r="B14" s="143"/>
      <c r="C14" s="143"/>
      <c r="D14" s="76"/>
      <c r="E14" s="76"/>
      <c r="F14" s="76"/>
      <c r="G14" s="76"/>
      <c r="H14" s="76"/>
      <c r="I14" s="128"/>
      <c r="J14" s="128"/>
      <c r="K14" s="128"/>
      <c r="L14" s="128"/>
      <c r="M14" s="56"/>
      <c r="N14" s="129" t="str">
        <f t="shared" ref="N14" si="10">IF(COUNTIF(D14:L14,"〇")+COUNTIF(D14:L14,"●")=0,"",COUNTIF(D14:L14,"〇")+COUNTIF(D14:L14,"●"))</f>
        <v/>
      </c>
      <c r="O14" s="57"/>
      <c r="P14" s="120"/>
      <c r="Q14" s="141"/>
      <c r="R14" s="143"/>
      <c r="S14" s="143"/>
      <c r="T14" s="75"/>
      <c r="U14" s="76"/>
      <c r="V14" s="76"/>
      <c r="W14" s="76"/>
      <c r="X14" s="76"/>
      <c r="Y14" s="76"/>
      <c r="Z14" s="76"/>
      <c r="AA14" s="76"/>
      <c r="AB14" s="128"/>
      <c r="AC14" s="56"/>
      <c r="AD14" s="129" t="str">
        <f t="shared" ref="AD14" si="11">IF(COUNTIF(T14:AB14,"〇")+COUNTIF(T14:AB14,"●")=0,"",COUNTIF(T14:AB14,"〇")+COUNTIF(T14:AB14,"●"))</f>
        <v/>
      </c>
      <c r="AE14" s="57"/>
      <c r="AF14" s="120"/>
      <c r="AH14" s="130"/>
      <c r="AI14" s="130"/>
      <c r="AJ14" s="130"/>
      <c r="AK14" s="130"/>
      <c r="AL14" s="130"/>
      <c r="AM14" s="130"/>
    </row>
    <row r="15" spans="1:39" s="123" customFormat="1" ht="20.25" customHeight="1">
      <c r="A15" s="140">
        <f t="shared" ref="A15" si="12">A13+1</f>
        <v>5</v>
      </c>
      <c r="B15" s="142"/>
      <c r="C15" s="142"/>
      <c r="D15" s="95"/>
      <c r="E15" s="95"/>
      <c r="F15" s="95"/>
      <c r="G15" s="95"/>
      <c r="H15" s="126"/>
      <c r="I15" s="126"/>
      <c r="J15" s="126"/>
      <c r="K15" s="126"/>
      <c r="L15" s="126"/>
      <c r="M15" s="52"/>
      <c r="N15" s="127"/>
      <c r="O15" s="54"/>
      <c r="P15" s="120"/>
      <c r="Q15" s="140">
        <f t="shared" ref="Q15" si="13">Q13+1</f>
        <v>30</v>
      </c>
      <c r="R15" s="142"/>
      <c r="S15" s="142"/>
      <c r="T15" s="95"/>
      <c r="U15" s="95"/>
      <c r="V15" s="95"/>
      <c r="W15" s="95"/>
      <c r="X15" s="126"/>
      <c r="Y15" s="126"/>
      <c r="Z15" s="126"/>
      <c r="AA15" s="126"/>
      <c r="AB15" s="126"/>
      <c r="AC15" s="52"/>
      <c r="AD15" s="127"/>
      <c r="AE15" s="54"/>
      <c r="AG15" s="36"/>
      <c r="AH15"/>
      <c r="AI15"/>
      <c r="AJ15"/>
      <c r="AK15"/>
      <c r="AL15"/>
      <c r="AM15"/>
    </row>
    <row r="16" spans="1:39" s="123" customFormat="1" ht="20.25" customHeight="1">
      <c r="A16" s="141"/>
      <c r="B16" s="143"/>
      <c r="C16" s="143"/>
      <c r="D16" s="75"/>
      <c r="E16" s="76"/>
      <c r="F16" s="76"/>
      <c r="G16" s="76"/>
      <c r="H16" s="76"/>
      <c r="I16" s="128"/>
      <c r="J16" s="128"/>
      <c r="K16" s="128"/>
      <c r="L16" s="128"/>
      <c r="M16" s="56"/>
      <c r="N16" s="129" t="str">
        <f t="shared" ref="N16" si="14">IF(COUNTIF(D16:L16,"〇")+COUNTIF(D16:L16,"●")=0,"",COUNTIF(D16:L16,"〇")+COUNTIF(D16:L16,"●"))</f>
        <v/>
      </c>
      <c r="O16" s="57"/>
      <c r="P16" s="120"/>
      <c r="Q16" s="141"/>
      <c r="R16" s="143"/>
      <c r="S16" s="143"/>
      <c r="T16" s="75"/>
      <c r="U16" s="76"/>
      <c r="V16" s="76"/>
      <c r="W16" s="76"/>
      <c r="X16" s="76"/>
      <c r="Y16" s="76"/>
      <c r="Z16" s="76"/>
      <c r="AA16" s="76"/>
      <c r="AB16" s="128"/>
      <c r="AC16" s="56"/>
      <c r="AD16" s="129" t="str">
        <f t="shared" ref="AD16" si="15">IF(COUNTIF(T16:AB16,"〇")+COUNTIF(T16:AB16,"●")=0,"",COUNTIF(T16:AB16,"〇")+COUNTIF(T16:AB16,"●"))</f>
        <v/>
      </c>
      <c r="AE16" s="57"/>
      <c r="AG16" s="36"/>
      <c r="AH16"/>
      <c r="AI16"/>
      <c r="AJ16"/>
      <c r="AK16"/>
      <c r="AL16"/>
      <c r="AM16"/>
    </row>
    <row r="17" spans="1:39" s="123" customFormat="1" ht="20.25" customHeight="1">
      <c r="A17" s="140">
        <f t="shared" ref="A17" si="16">A15+1</f>
        <v>6</v>
      </c>
      <c r="B17" s="142"/>
      <c r="C17" s="142"/>
      <c r="D17" s="95"/>
      <c r="E17" s="95"/>
      <c r="F17" s="95"/>
      <c r="G17" s="95"/>
      <c r="H17" s="126"/>
      <c r="I17" s="126"/>
      <c r="J17" s="126"/>
      <c r="K17" s="126"/>
      <c r="L17" s="126"/>
      <c r="M17" s="52"/>
      <c r="N17" s="127"/>
      <c r="O17" s="54"/>
      <c r="P17" s="120"/>
      <c r="Q17" s="140">
        <f t="shared" ref="Q17" si="17">Q15+1</f>
        <v>31</v>
      </c>
      <c r="R17" s="142"/>
      <c r="S17" s="142"/>
      <c r="T17" s="95"/>
      <c r="U17" s="95"/>
      <c r="V17" s="95"/>
      <c r="W17" s="95"/>
      <c r="X17" s="126"/>
      <c r="Y17" s="126"/>
      <c r="Z17" s="126"/>
      <c r="AA17" s="126"/>
      <c r="AB17" s="126"/>
      <c r="AC17" s="52"/>
      <c r="AD17" s="127"/>
      <c r="AE17" s="54"/>
      <c r="AG17" s="36"/>
      <c r="AH17"/>
      <c r="AI17"/>
      <c r="AJ17"/>
      <c r="AK17"/>
      <c r="AL17"/>
      <c r="AM17"/>
    </row>
    <row r="18" spans="1:39" s="123" customFormat="1" ht="20.25" customHeight="1">
      <c r="A18" s="141"/>
      <c r="B18" s="143"/>
      <c r="C18" s="143"/>
      <c r="D18" s="75"/>
      <c r="E18" s="76"/>
      <c r="F18" s="76"/>
      <c r="G18" s="76"/>
      <c r="H18" s="76"/>
      <c r="I18" s="76"/>
      <c r="J18" s="76"/>
      <c r="K18" s="76"/>
      <c r="L18" s="128"/>
      <c r="M18" s="56"/>
      <c r="N18" s="129" t="str">
        <f t="shared" ref="N18" si="18">IF(COUNTIF(D18:L18,"〇")+COUNTIF(D18:L18,"●")=0,"",COUNTIF(D18:L18,"〇")+COUNTIF(D18:L18,"●"))</f>
        <v/>
      </c>
      <c r="O18" s="57"/>
      <c r="P18" s="120"/>
      <c r="Q18" s="141"/>
      <c r="R18" s="143"/>
      <c r="S18" s="143"/>
      <c r="T18" s="75"/>
      <c r="U18" s="76"/>
      <c r="V18" s="76"/>
      <c r="W18" s="76"/>
      <c r="X18" s="76"/>
      <c r="Y18" s="76"/>
      <c r="Z18" s="76"/>
      <c r="AA18" s="76"/>
      <c r="AB18" s="128"/>
      <c r="AC18" s="56"/>
      <c r="AD18" s="129" t="str">
        <f t="shared" ref="AD18" si="19">IF(COUNTIF(T18:AB18,"〇")+COUNTIF(T18:AB18,"●")=0,"",COUNTIF(T18:AB18,"〇")+COUNTIF(T18:AB18,"●"))</f>
        <v/>
      </c>
      <c r="AE18" s="57"/>
      <c r="AG18" s="36"/>
      <c r="AH18"/>
      <c r="AI18"/>
      <c r="AJ18"/>
      <c r="AK18"/>
      <c r="AL18"/>
      <c r="AM18"/>
    </row>
    <row r="19" spans="1:39" s="36" customFormat="1" ht="20.25" customHeight="1">
      <c r="A19" s="140">
        <f t="shared" ref="A19" si="20">A17+1</f>
        <v>7</v>
      </c>
      <c r="B19" s="142"/>
      <c r="C19" s="142"/>
      <c r="D19" s="95"/>
      <c r="E19" s="95"/>
      <c r="F19" s="95"/>
      <c r="G19" s="95"/>
      <c r="H19" s="126"/>
      <c r="I19" s="126"/>
      <c r="J19" s="126"/>
      <c r="K19" s="126"/>
      <c r="L19" s="126"/>
      <c r="M19" s="52"/>
      <c r="N19" s="127"/>
      <c r="O19" s="54"/>
      <c r="P19" s="120"/>
      <c r="Q19" s="140">
        <f t="shared" ref="Q19" si="21">Q17+1</f>
        <v>32</v>
      </c>
      <c r="R19" s="142"/>
      <c r="S19" s="142"/>
      <c r="T19" s="95"/>
      <c r="U19" s="95"/>
      <c r="V19" s="95"/>
      <c r="W19" s="95"/>
      <c r="X19" s="126"/>
      <c r="Y19" s="126"/>
      <c r="Z19" s="126"/>
      <c r="AA19" s="126"/>
      <c r="AB19" s="126"/>
      <c r="AC19" s="52"/>
      <c r="AD19" s="127"/>
      <c r="AE19" s="54"/>
      <c r="AF19" s="120"/>
      <c r="AG19" s="131"/>
      <c r="AH19" s="132"/>
      <c r="AI19" s="132"/>
      <c r="AJ19" s="132"/>
      <c r="AK19" s="132"/>
      <c r="AL19" s="132"/>
      <c r="AM19" s="132"/>
    </row>
    <row r="20" spans="1:39" s="36" customFormat="1" ht="20.25" customHeight="1">
      <c r="A20" s="141"/>
      <c r="B20" s="143"/>
      <c r="C20" s="143"/>
      <c r="D20" s="75"/>
      <c r="E20" s="76"/>
      <c r="F20" s="76"/>
      <c r="G20" s="76"/>
      <c r="H20" s="76"/>
      <c r="I20" s="76"/>
      <c r="J20" s="76"/>
      <c r="K20" s="76"/>
      <c r="L20" s="128"/>
      <c r="M20" s="56"/>
      <c r="N20" s="129" t="str">
        <f t="shared" ref="N20" si="22">IF(COUNTIF(D20:L20,"〇")+COUNTIF(D20:L20,"●")=0,"",COUNTIF(D20:L20,"〇")+COUNTIF(D20:L20,"●"))</f>
        <v/>
      </c>
      <c r="O20" s="57"/>
      <c r="P20" s="120"/>
      <c r="Q20" s="141"/>
      <c r="R20" s="143"/>
      <c r="S20" s="143"/>
      <c r="T20" s="75"/>
      <c r="U20" s="76"/>
      <c r="V20" s="76"/>
      <c r="W20" s="76"/>
      <c r="X20" s="76"/>
      <c r="Y20" s="76"/>
      <c r="Z20" s="76"/>
      <c r="AA20" s="76"/>
      <c r="AB20" s="128"/>
      <c r="AC20" s="56"/>
      <c r="AD20" s="129" t="str">
        <f t="shared" ref="AD20" si="23">IF(COUNTIF(T20:AB20,"〇")+COUNTIF(T20:AB20,"●")=0,"",COUNTIF(T20:AB20,"〇")+COUNTIF(T20:AB20,"●"))</f>
        <v/>
      </c>
      <c r="AE20" s="57"/>
      <c r="AF20" s="120"/>
      <c r="AG20" s="131"/>
    </row>
    <row r="21" spans="1:39" s="36" customFormat="1" ht="20.25" customHeight="1">
      <c r="A21" s="140">
        <f t="shared" ref="A21" si="24">A19+1</f>
        <v>8</v>
      </c>
      <c r="B21" s="142"/>
      <c r="C21" s="142"/>
      <c r="D21" s="95"/>
      <c r="E21" s="95"/>
      <c r="F21" s="95"/>
      <c r="G21" s="95"/>
      <c r="H21" s="126"/>
      <c r="I21" s="126"/>
      <c r="J21" s="126"/>
      <c r="K21" s="126"/>
      <c r="L21" s="126"/>
      <c r="M21" s="52"/>
      <c r="N21" s="127"/>
      <c r="O21" s="54"/>
      <c r="P21" s="120"/>
      <c r="Q21" s="140">
        <f t="shared" ref="Q21" si="25">Q19+1</f>
        <v>33</v>
      </c>
      <c r="R21" s="142"/>
      <c r="S21" s="142"/>
      <c r="T21" s="95"/>
      <c r="U21" s="95"/>
      <c r="V21" s="95"/>
      <c r="W21" s="95"/>
      <c r="X21" s="126"/>
      <c r="Y21" s="126"/>
      <c r="Z21" s="126"/>
      <c r="AA21" s="126"/>
      <c r="AB21" s="126"/>
      <c r="AC21" s="52"/>
      <c r="AD21" s="127"/>
      <c r="AE21" s="54"/>
      <c r="AF21" s="120"/>
      <c r="AG21" s="131"/>
    </row>
    <row r="22" spans="1:39" s="36" customFormat="1" ht="20.25" customHeight="1">
      <c r="A22" s="141"/>
      <c r="B22" s="143"/>
      <c r="C22" s="143"/>
      <c r="D22" s="75"/>
      <c r="E22" s="76"/>
      <c r="F22" s="76"/>
      <c r="G22" s="76"/>
      <c r="H22" s="76"/>
      <c r="I22" s="76"/>
      <c r="J22" s="76"/>
      <c r="K22" s="76"/>
      <c r="L22" s="128"/>
      <c r="M22" s="56"/>
      <c r="N22" s="129" t="str">
        <f t="shared" ref="N22" si="26">IF(COUNTIF(D22:L22,"〇")+COUNTIF(D22:L22,"●")=0,"",COUNTIF(D22:L22,"〇")+COUNTIF(D22:L22,"●"))</f>
        <v/>
      </c>
      <c r="O22" s="57"/>
      <c r="P22" s="120"/>
      <c r="Q22" s="141"/>
      <c r="R22" s="143"/>
      <c r="S22" s="143"/>
      <c r="T22" s="75"/>
      <c r="U22" s="76"/>
      <c r="V22" s="76"/>
      <c r="W22" s="76"/>
      <c r="X22" s="76"/>
      <c r="Y22" s="76"/>
      <c r="Z22" s="76"/>
      <c r="AA22" s="76"/>
      <c r="AB22" s="128"/>
      <c r="AC22" s="56"/>
      <c r="AD22" s="129" t="str">
        <f t="shared" ref="AD22" si="27">IF(COUNTIF(T22:AB22,"〇")+COUNTIF(T22:AB22,"●")=0,"",COUNTIF(T22:AB22,"〇")+COUNTIF(T22:AB22,"●"))</f>
        <v/>
      </c>
      <c r="AE22" s="57"/>
      <c r="AF22" s="120"/>
      <c r="AG22" s="131"/>
    </row>
    <row r="23" spans="1:39" ht="20.25" customHeight="1">
      <c r="A23" s="140">
        <f t="shared" ref="A23" si="28">A21+1</f>
        <v>9</v>
      </c>
      <c r="B23" s="142"/>
      <c r="C23" s="142"/>
      <c r="D23" s="95"/>
      <c r="E23" s="95"/>
      <c r="F23" s="95"/>
      <c r="G23" s="95"/>
      <c r="H23" s="126"/>
      <c r="I23" s="126"/>
      <c r="J23" s="126"/>
      <c r="K23" s="126"/>
      <c r="L23" s="126"/>
      <c r="M23" s="52"/>
      <c r="N23" s="127"/>
      <c r="O23" s="54"/>
      <c r="P23" s="120"/>
      <c r="Q23" s="140">
        <f t="shared" ref="Q23" si="29">Q21+1</f>
        <v>34</v>
      </c>
      <c r="R23" s="142"/>
      <c r="S23" s="142"/>
      <c r="T23" s="95"/>
      <c r="U23" s="126"/>
      <c r="V23" s="126"/>
      <c r="W23" s="126"/>
      <c r="X23" s="126"/>
      <c r="Y23" s="126"/>
      <c r="Z23" s="126"/>
      <c r="AA23" s="126"/>
      <c r="AB23" s="126"/>
      <c r="AC23" s="52"/>
      <c r="AD23" s="127"/>
      <c r="AE23" s="54"/>
      <c r="AF23" s="120"/>
      <c r="AH23" s="36"/>
      <c r="AI23" s="36"/>
      <c r="AJ23" s="36"/>
      <c r="AK23" s="36"/>
      <c r="AL23" s="36"/>
      <c r="AM23" s="36"/>
    </row>
    <row r="24" spans="1:39" ht="20.25" customHeight="1">
      <c r="A24" s="141"/>
      <c r="B24" s="143"/>
      <c r="C24" s="143"/>
      <c r="D24" s="75"/>
      <c r="E24" s="76"/>
      <c r="F24" s="76"/>
      <c r="G24" s="76"/>
      <c r="H24" s="76"/>
      <c r="I24" s="76"/>
      <c r="J24" s="76"/>
      <c r="K24" s="76"/>
      <c r="L24" s="128"/>
      <c r="M24" s="56"/>
      <c r="N24" s="129" t="str">
        <f t="shared" ref="N24" si="30">IF(COUNTIF(D24:L24,"〇")+COUNTIF(D24:L24,"●")=0,"",COUNTIF(D24:L24,"〇")+COUNTIF(D24:L24,"●"))</f>
        <v/>
      </c>
      <c r="O24" s="57"/>
      <c r="P24" s="120"/>
      <c r="Q24" s="141"/>
      <c r="R24" s="143"/>
      <c r="S24" s="143"/>
      <c r="T24" s="133"/>
      <c r="U24" s="128"/>
      <c r="V24" s="128"/>
      <c r="W24" s="128"/>
      <c r="X24" s="128"/>
      <c r="Y24" s="128"/>
      <c r="Z24" s="128"/>
      <c r="AA24" s="128"/>
      <c r="AB24" s="128"/>
      <c r="AC24" s="56"/>
      <c r="AD24" s="129" t="str">
        <f t="shared" ref="AD24" si="31">IF(COUNTIF(T24:AB24,"〇")+COUNTIF(T24:AB24,"●")=0,"",COUNTIF(T24:AB24,"〇")+COUNTIF(T24:AB24,"●"))</f>
        <v/>
      </c>
      <c r="AE24" s="57"/>
      <c r="AF24" s="120"/>
      <c r="AH24" s="36"/>
      <c r="AI24" s="36"/>
      <c r="AJ24" s="36"/>
      <c r="AK24" s="36"/>
      <c r="AL24" s="36"/>
      <c r="AM24" s="36"/>
    </row>
    <row r="25" spans="1:39" ht="20.25" customHeight="1">
      <c r="A25" s="140">
        <f t="shared" ref="A25" si="32">A23+1</f>
        <v>10</v>
      </c>
      <c r="B25" s="142"/>
      <c r="C25" s="142"/>
      <c r="D25" s="95"/>
      <c r="E25" s="95"/>
      <c r="F25" s="95"/>
      <c r="G25" s="95"/>
      <c r="H25" s="126"/>
      <c r="I25" s="126"/>
      <c r="J25" s="126"/>
      <c r="K25" s="126"/>
      <c r="L25" s="126"/>
      <c r="M25" s="52"/>
      <c r="N25" s="127"/>
      <c r="O25" s="54"/>
      <c r="P25" s="120"/>
      <c r="Q25" s="140">
        <f t="shared" ref="Q25" si="33">Q23+1</f>
        <v>35</v>
      </c>
      <c r="R25" s="142"/>
      <c r="S25" s="142"/>
      <c r="T25" s="95"/>
      <c r="U25" s="126"/>
      <c r="V25" s="126"/>
      <c r="W25" s="126"/>
      <c r="X25" s="126"/>
      <c r="Y25" s="126"/>
      <c r="Z25" s="126"/>
      <c r="AA25" s="126"/>
      <c r="AB25" s="126"/>
      <c r="AC25" s="52"/>
      <c r="AD25" s="127"/>
      <c r="AE25" s="54"/>
      <c r="AF25" s="120"/>
      <c r="AH25" s="36"/>
      <c r="AI25" s="36"/>
      <c r="AJ25" s="36"/>
      <c r="AK25" s="36"/>
      <c r="AL25" s="36"/>
      <c r="AM25" s="36"/>
    </row>
    <row r="26" spans="1:39" ht="20.25" customHeight="1">
      <c r="A26" s="141"/>
      <c r="B26" s="143"/>
      <c r="C26" s="143"/>
      <c r="D26" s="75"/>
      <c r="E26" s="76"/>
      <c r="F26" s="76"/>
      <c r="G26" s="76"/>
      <c r="H26" s="76"/>
      <c r="I26" s="76"/>
      <c r="J26" s="76"/>
      <c r="K26" s="76"/>
      <c r="L26" s="128"/>
      <c r="M26" s="56"/>
      <c r="N26" s="129" t="str">
        <f t="shared" ref="N26" si="34">IF(COUNTIF(D26:L26,"〇")+COUNTIF(D26:L26,"●")=0,"",COUNTIF(D26:L26,"〇")+COUNTIF(D26:L26,"●"))</f>
        <v/>
      </c>
      <c r="O26" s="57"/>
      <c r="P26" s="120"/>
      <c r="Q26" s="141"/>
      <c r="R26" s="143"/>
      <c r="S26" s="143"/>
      <c r="T26" s="133"/>
      <c r="U26" s="128"/>
      <c r="V26" s="128"/>
      <c r="W26" s="128"/>
      <c r="X26" s="128"/>
      <c r="Y26" s="128"/>
      <c r="Z26" s="128"/>
      <c r="AA26" s="128"/>
      <c r="AB26" s="128"/>
      <c r="AC26" s="56"/>
      <c r="AD26" s="129" t="str">
        <f t="shared" ref="AD26" si="35">IF(COUNTIF(T26:AB26,"〇")+COUNTIF(T26:AB26,"●")=0,"",COUNTIF(T26:AB26,"〇")+COUNTIF(T26:AB26,"●"))</f>
        <v/>
      </c>
      <c r="AE26" s="57"/>
      <c r="AF26" s="120"/>
      <c r="AH26" s="36"/>
      <c r="AI26" s="36"/>
      <c r="AJ26" s="36"/>
      <c r="AK26" s="36"/>
      <c r="AL26" s="36"/>
      <c r="AM26" s="36"/>
    </row>
    <row r="27" spans="1:39" ht="20.25" customHeight="1">
      <c r="A27" s="140">
        <f t="shared" ref="A27:A53" si="36">A25+1</f>
        <v>11</v>
      </c>
      <c r="B27" s="142"/>
      <c r="C27" s="142"/>
      <c r="D27" s="95"/>
      <c r="E27" s="95"/>
      <c r="F27" s="95"/>
      <c r="G27" s="95"/>
      <c r="H27" s="126"/>
      <c r="I27" s="126"/>
      <c r="J27" s="126"/>
      <c r="K27" s="126"/>
      <c r="L27" s="126"/>
      <c r="M27" s="52"/>
      <c r="N27" s="127"/>
      <c r="O27" s="54"/>
      <c r="P27" s="120"/>
      <c r="Q27" s="140">
        <f t="shared" ref="Q27:Q53" si="37">Q25+1</f>
        <v>36</v>
      </c>
      <c r="R27" s="142"/>
      <c r="S27" s="142"/>
      <c r="T27" s="95"/>
      <c r="U27" s="126"/>
      <c r="V27" s="126"/>
      <c r="W27" s="126"/>
      <c r="X27" s="126"/>
      <c r="Y27" s="126"/>
      <c r="Z27" s="126"/>
      <c r="AA27" s="126"/>
      <c r="AB27" s="126"/>
      <c r="AC27" s="52"/>
      <c r="AD27" s="127"/>
      <c r="AE27" s="54"/>
      <c r="AF27" s="120"/>
      <c r="AH27" s="36"/>
      <c r="AI27" s="36"/>
      <c r="AJ27" s="36"/>
      <c r="AK27" s="36"/>
      <c r="AL27" s="36"/>
      <c r="AM27" s="36"/>
    </row>
    <row r="28" spans="1:39" ht="20.25" customHeight="1">
      <c r="A28" s="141"/>
      <c r="B28" s="143"/>
      <c r="C28" s="143"/>
      <c r="D28" s="75"/>
      <c r="E28" s="76"/>
      <c r="F28" s="76"/>
      <c r="G28" s="76"/>
      <c r="H28" s="76"/>
      <c r="I28" s="76"/>
      <c r="J28" s="76"/>
      <c r="K28" s="76"/>
      <c r="L28" s="128"/>
      <c r="M28" s="56"/>
      <c r="N28" s="129" t="str">
        <f t="shared" ref="N28" si="38">IF(COUNTIF(D28:L28,"〇")+COUNTIF(D28:L28,"●")=0,"",COUNTIF(D28:L28,"〇")+COUNTIF(D28:L28,"●"))</f>
        <v/>
      </c>
      <c r="O28" s="57"/>
      <c r="P28" s="120"/>
      <c r="Q28" s="141"/>
      <c r="R28" s="143"/>
      <c r="S28" s="143"/>
      <c r="T28" s="133"/>
      <c r="U28" s="128"/>
      <c r="V28" s="128"/>
      <c r="W28" s="128"/>
      <c r="X28" s="128"/>
      <c r="Y28" s="128"/>
      <c r="Z28" s="128"/>
      <c r="AA28" s="128"/>
      <c r="AB28" s="128"/>
      <c r="AC28" s="56"/>
      <c r="AD28" s="129" t="str">
        <f t="shared" ref="AD28" si="39">IF(COUNTIF(T28:AB28,"〇")+COUNTIF(T28:AB28,"●")=0,"",COUNTIF(T28:AB28,"〇")+COUNTIF(T28:AB28,"●"))</f>
        <v/>
      </c>
      <c r="AE28" s="57"/>
      <c r="AF28" s="120"/>
      <c r="AH28" s="36"/>
      <c r="AI28" s="36"/>
      <c r="AJ28" s="36"/>
      <c r="AK28" s="36"/>
      <c r="AL28" s="36"/>
      <c r="AM28" s="36"/>
    </row>
    <row r="29" spans="1:39" ht="20.25" customHeight="1">
      <c r="A29" s="140">
        <f t="shared" si="36"/>
        <v>12</v>
      </c>
      <c r="B29" s="142"/>
      <c r="C29" s="142"/>
      <c r="D29" s="95"/>
      <c r="E29" s="95"/>
      <c r="F29" s="95"/>
      <c r="G29" s="95"/>
      <c r="H29" s="126"/>
      <c r="I29" s="126"/>
      <c r="J29" s="126"/>
      <c r="K29" s="126"/>
      <c r="L29" s="126"/>
      <c r="M29" s="52"/>
      <c r="N29" s="127"/>
      <c r="O29" s="54"/>
      <c r="P29" s="120"/>
      <c r="Q29" s="140">
        <f t="shared" si="37"/>
        <v>37</v>
      </c>
      <c r="R29" s="142"/>
      <c r="S29" s="142"/>
      <c r="T29" s="95"/>
      <c r="U29" s="126"/>
      <c r="V29" s="126"/>
      <c r="W29" s="126"/>
      <c r="X29" s="126"/>
      <c r="Y29" s="126"/>
      <c r="Z29" s="126"/>
      <c r="AA29" s="126"/>
      <c r="AB29" s="126"/>
      <c r="AC29" s="52"/>
      <c r="AD29" s="127"/>
      <c r="AE29" s="54"/>
      <c r="AF29" s="120"/>
      <c r="AH29" s="36"/>
      <c r="AI29" s="36"/>
      <c r="AJ29" s="36"/>
      <c r="AK29" s="36"/>
      <c r="AL29" s="36"/>
      <c r="AM29" s="36"/>
    </row>
    <row r="30" spans="1:39" ht="20.25" customHeight="1">
      <c r="A30" s="141"/>
      <c r="B30" s="143"/>
      <c r="C30" s="143"/>
      <c r="D30" s="75"/>
      <c r="E30" s="76"/>
      <c r="F30" s="76"/>
      <c r="G30" s="76"/>
      <c r="H30" s="76"/>
      <c r="I30" s="76"/>
      <c r="J30" s="76"/>
      <c r="K30" s="76"/>
      <c r="L30" s="128"/>
      <c r="M30" s="56"/>
      <c r="N30" s="129" t="str">
        <f t="shared" ref="N30" si="40">IF(COUNTIF(D30:L30,"〇")+COUNTIF(D30:L30,"●")=0,"",COUNTIF(D30:L30,"〇")+COUNTIF(D30:L30,"●"))</f>
        <v/>
      </c>
      <c r="O30" s="57"/>
      <c r="P30" s="120"/>
      <c r="Q30" s="141"/>
      <c r="R30" s="143"/>
      <c r="S30" s="143"/>
      <c r="T30" s="133"/>
      <c r="U30" s="128"/>
      <c r="V30" s="128"/>
      <c r="W30" s="128"/>
      <c r="X30" s="128"/>
      <c r="Y30" s="128"/>
      <c r="Z30" s="128"/>
      <c r="AA30" s="128"/>
      <c r="AB30" s="128"/>
      <c r="AC30" s="56"/>
      <c r="AD30" s="129" t="str">
        <f t="shared" ref="AD30" si="41">IF(COUNTIF(T30:AB30,"〇")+COUNTIF(T30:AB30,"●")=0,"",COUNTIF(T30:AB30,"〇")+COUNTIF(T30:AB30,"●"))</f>
        <v/>
      </c>
      <c r="AE30" s="57"/>
      <c r="AF30" s="120"/>
      <c r="AH30" s="36"/>
      <c r="AI30" s="36"/>
      <c r="AJ30" s="36"/>
      <c r="AK30" s="36"/>
      <c r="AL30" s="36"/>
      <c r="AM30" s="36"/>
    </row>
    <row r="31" spans="1:39" ht="20.25" customHeight="1">
      <c r="A31" s="140">
        <f t="shared" si="36"/>
        <v>13</v>
      </c>
      <c r="B31" s="142"/>
      <c r="C31" s="142"/>
      <c r="D31" s="95"/>
      <c r="E31" s="95"/>
      <c r="F31" s="95"/>
      <c r="G31" s="95"/>
      <c r="H31" s="126"/>
      <c r="I31" s="126"/>
      <c r="J31" s="126"/>
      <c r="K31" s="126"/>
      <c r="L31" s="126"/>
      <c r="M31" s="52"/>
      <c r="N31" s="127"/>
      <c r="O31" s="54"/>
      <c r="P31" s="120"/>
      <c r="Q31" s="140">
        <f t="shared" si="37"/>
        <v>38</v>
      </c>
      <c r="R31" s="142"/>
      <c r="S31" s="142"/>
      <c r="T31" s="95"/>
      <c r="U31" s="126"/>
      <c r="V31" s="126"/>
      <c r="W31" s="126"/>
      <c r="X31" s="126"/>
      <c r="Y31" s="126"/>
      <c r="Z31" s="126"/>
      <c r="AA31" s="126"/>
      <c r="AB31" s="126"/>
      <c r="AC31" s="52"/>
      <c r="AD31" s="127"/>
      <c r="AE31" s="54"/>
      <c r="AF31" s="120"/>
      <c r="AH31" s="36"/>
      <c r="AI31" s="36"/>
      <c r="AJ31" s="36"/>
      <c r="AK31" s="36"/>
      <c r="AL31" s="36"/>
      <c r="AM31" s="36"/>
    </row>
    <row r="32" spans="1:39" ht="20.25" customHeight="1">
      <c r="A32" s="141"/>
      <c r="B32" s="143"/>
      <c r="C32" s="143"/>
      <c r="D32" s="75"/>
      <c r="E32" s="76"/>
      <c r="F32" s="76"/>
      <c r="G32" s="76"/>
      <c r="H32" s="76"/>
      <c r="I32" s="76"/>
      <c r="J32" s="76"/>
      <c r="K32" s="76"/>
      <c r="L32" s="128"/>
      <c r="M32" s="56"/>
      <c r="N32" s="129" t="str">
        <f t="shared" ref="N32" si="42">IF(COUNTIF(D32:L32,"〇")+COUNTIF(D32:L32,"●")=0,"",COUNTIF(D32:L32,"〇")+COUNTIF(D32:L32,"●"))</f>
        <v/>
      </c>
      <c r="O32" s="57"/>
      <c r="P32" s="120"/>
      <c r="Q32" s="141"/>
      <c r="R32" s="143"/>
      <c r="S32" s="143"/>
      <c r="T32" s="133"/>
      <c r="U32" s="128"/>
      <c r="V32" s="128"/>
      <c r="W32" s="128"/>
      <c r="X32" s="128"/>
      <c r="Y32" s="128"/>
      <c r="Z32" s="128"/>
      <c r="AA32" s="128"/>
      <c r="AB32" s="128"/>
      <c r="AC32" s="56"/>
      <c r="AD32" s="129" t="str">
        <f t="shared" ref="AD32" si="43">IF(COUNTIF(T32:AB32,"〇")+COUNTIF(T32:AB32,"●")=0,"",COUNTIF(T32:AB32,"〇")+COUNTIF(T32:AB32,"●"))</f>
        <v/>
      </c>
      <c r="AE32" s="57"/>
      <c r="AF32" s="120"/>
      <c r="AH32" s="36"/>
      <c r="AI32" s="36"/>
      <c r="AJ32" s="36"/>
      <c r="AK32" s="36"/>
      <c r="AL32" s="36"/>
      <c r="AM32" s="36"/>
    </row>
    <row r="33" spans="1:39" ht="20.25" customHeight="1">
      <c r="A33" s="140">
        <f t="shared" si="36"/>
        <v>14</v>
      </c>
      <c r="B33" s="142"/>
      <c r="C33" s="142"/>
      <c r="D33" s="95"/>
      <c r="E33" s="95"/>
      <c r="F33" s="95"/>
      <c r="G33" s="95"/>
      <c r="H33" s="126"/>
      <c r="I33" s="126"/>
      <c r="J33" s="126"/>
      <c r="K33" s="126"/>
      <c r="L33" s="126"/>
      <c r="M33" s="52"/>
      <c r="N33" s="127"/>
      <c r="O33" s="54"/>
      <c r="P33" s="120"/>
      <c r="Q33" s="140">
        <f t="shared" si="37"/>
        <v>39</v>
      </c>
      <c r="R33" s="142"/>
      <c r="S33" s="142"/>
      <c r="T33" s="95"/>
      <c r="U33" s="126"/>
      <c r="V33" s="126"/>
      <c r="W33" s="126"/>
      <c r="X33" s="126"/>
      <c r="Y33" s="126"/>
      <c r="Z33" s="126"/>
      <c r="AA33" s="126"/>
      <c r="AB33" s="126"/>
      <c r="AC33" s="52"/>
      <c r="AD33" s="127"/>
      <c r="AE33" s="54"/>
      <c r="AF33" s="120"/>
      <c r="AH33" s="36"/>
      <c r="AI33" s="36"/>
      <c r="AJ33" s="36"/>
      <c r="AK33" s="36"/>
      <c r="AL33" s="36"/>
      <c r="AM33" s="36"/>
    </row>
    <row r="34" spans="1:39" ht="20.25" customHeight="1">
      <c r="A34" s="141"/>
      <c r="B34" s="143"/>
      <c r="C34" s="143"/>
      <c r="D34" s="75"/>
      <c r="E34" s="76"/>
      <c r="F34" s="76"/>
      <c r="G34" s="76"/>
      <c r="H34" s="76"/>
      <c r="I34" s="76"/>
      <c r="J34" s="76"/>
      <c r="K34" s="76"/>
      <c r="L34" s="128"/>
      <c r="M34" s="56"/>
      <c r="N34" s="129" t="str">
        <f t="shared" ref="N34" si="44">IF(COUNTIF(D34:L34,"〇")+COUNTIF(D34:L34,"●")=0,"",COUNTIF(D34:L34,"〇")+COUNTIF(D34:L34,"●"))</f>
        <v/>
      </c>
      <c r="O34" s="57"/>
      <c r="P34" s="120"/>
      <c r="Q34" s="141"/>
      <c r="R34" s="143"/>
      <c r="S34" s="143"/>
      <c r="T34" s="133"/>
      <c r="U34" s="128"/>
      <c r="V34" s="128"/>
      <c r="W34" s="128"/>
      <c r="X34" s="128"/>
      <c r="Y34" s="128"/>
      <c r="Z34" s="128"/>
      <c r="AA34" s="128"/>
      <c r="AB34" s="128"/>
      <c r="AC34" s="56"/>
      <c r="AD34" s="129" t="str">
        <f t="shared" ref="AD34" si="45">IF(COUNTIF(T34:AB34,"〇")+COUNTIF(T34:AB34,"●")=0,"",COUNTIF(T34:AB34,"〇")+COUNTIF(T34:AB34,"●"))</f>
        <v/>
      </c>
      <c r="AE34" s="57"/>
      <c r="AF34" s="120"/>
      <c r="AH34" s="36"/>
      <c r="AI34" s="36"/>
      <c r="AJ34" s="36"/>
      <c r="AK34" s="36"/>
      <c r="AL34" s="36"/>
      <c r="AM34" s="36"/>
    </row>
    <row r="35" spans="1:39" ht="20.25" customHeight="1">
      <c r="A35" s="140">
        <f t="shared" si="36"/>
        <v>15</v>
      </c>
      <c r="B35" s="142"/>
      <c r="C35" s="142"/>
      <c r="D35" s="95"/>
      <c r="E35" s="95"/>
      <c r="F35" s="95"/>
      <c r="G35" s="95"/>
      <c r="H35" s="126"/>
      <c r="I35" s="126"/>
      <c r="J35" s="126"/>
      <c r="K35" s="126"/>
      <c r="L35" s="126"/>
      <c r="M35" s="52"/>
      <c r="N35" s="127"/>
      <c r="O35" s="54"/>
      <c r="P35" s="120"/>
      <c r="Q35" s="140">
        <f t="shared" si="37"/>
        <v>40</v>
      </c>
      <c r="R35" s="142"/>
      <c r="S35" s="142"/>
      <c r="T35" s="95"/>
      <c r="U35" s="126"/>
      <c r="V35" s="126"/>
      <c r="W35" s="126"/>
      <c r="X35" s="126"/>
      <c r="Y35" s="126"/>
      <c r="Z35" s="126"/>
      <c r="AA35" s="126"/>
      <c r="AB35" s="126"/>
      <c r="AC35" s="52"/>
      <c r="AD35" s="127"/>
      <c r="AE35" s="54"/>
      <c r="AF35" s="120"/>
      <c r="AH35" s="36"/>
      <c r="AI35" s="36"/>
      <c r="AJ35" s="36"/>
      <c r="AK35" s="36"/>
      <c r="AL35" s="36"/>
      <c r="AM35" s="36"/>
    </row>
    <row r="36" spans="1:39" ht="20.25" customHeight="1">
      <c r="A36" s="141"/>
      <c r="B36" s="143"/>
      <c r="C36" s="143"/>
      <c r="D36" s="75"/>
      <c r="E36" s="76"/>
      <c r="F36" s="76"/>
      <c r="G36" s="76"/>
      <c r="H36" s="76"/>
      <c r="I36" s="76"/>
      <c r="J36" s="76"/>
      <c r="K36" s="76"/>
      <c r="L36" s="128"/>
      <c r="M36" s="56"/>
      <c r="N36" s="129" t="str">
        <f t="shared" ref="N36" si="46">IF(COUNTIF(D36:L36,"〇")+COUNTIF(D36:L36,"●")=0,"",COUNTIF(D36:L36,"〇")+COUNTIF(D36:L36,"●"))</f>
        <v/>
      </c>
      <c r="O36" s="57"/>
      <c r="P36" s="120"/>
      <c r="Q36" s="141"/>
      <c r="R36" s="143"/>
      <c r="S36" s="143"/>
      <c r="T36" s="133"/>
      <c r="U36" s="128"/>
      <c r="V36" s="128"/>
      <c r="W36" s="128"/>
      <c r="X36" s="128"/>
      <c r="Y36" s="128"/>
      <c r="Z36" s="128"/>
      <c r="AA36" s="128"/>
      <c r="AB36" s="128"/>
      <c r="AC36" s="56"/>
      <c r="AD36" s="129" t="str">
        <f t="shared" ref="AD36" si="47">IF(COUNTIF(T36:AB36,"〇")+COUNTIF(T36:AB36,"●")=0,"",COUNTIF(T36:AB36,"〇")+COUNTIF(T36:AB36,"●"))</f>
        <v/>
      </c>
      <c r="AE36" s="57"/>
      <c r="AF36" s="120"/>
      <c r="AH36" s="36"/>
      <c r="AI36" s="36"/>
      <c r="AJ36" s="36"/>
      <c r="AK36" s="36"/>
      <c r="AL36" s="36"/>
      <c r="AM36" s="36"/>
    </row>
    <row r="37" spans="1:39" ht="20.25" customHeight="1">
      <c r="A37" s="140">
        <f t="shared" si="36"/>
        <v>16</v>
      </c>
      <c r="B37" s="142"/>
      <c r="C37" s="142"/>
      <c r="D37" s="95"/>
      <c r="E37" s="95"/>
      <c r="F37" s="95"/>
      <c r="G37" s="95"/>
      <c r="H37" s="126"/>
      <c r="I37" s="126"/>
      <c r="J37" s="126"/>
      <c r="K37" s="126"/>
      <c r="L37" s="126"/>
      <c r="M37" s="52"/>
      <c r="N37" s="127"/>
      <c r="O37" s="54"/>
      <c r="P37" s="120"/>
      <c r="Q37" s="140">
        <f t="shared" si="37"/>
        <v>41</v>
      </c>
      <c r="R37" s="142"/>
      <c r="S37" s="142"/>
      <c r="T37" s="95"/>
      <c r="U37" s="126"/>
      <c r="V37" s="126"/>
      <c r="W37" s="126"/>
      <c r="X37" s="126"/>
      <c r="Y37" s="126"/>
      <c r="Z37" s="126"/>
      <c r="AA37" s="126"/>
      <c r="AB37" s="126"/>
      <c r="AC37" s="52"/>
      <c r="AD37" s="127"/>
      <c r="AE37" s="54"/>
      <c r="AF37" s="120"/>
      <c r="AH37" s="36"/>
      <c r="AI37" s="36"/>
      <c r="AJ37" s="36"/>
      <c r="AK37" s="36"/>
      <c r="AL37" s="36"/>
      <c r="AM37" s="36"/>
    </row>
    <row r="38" spans="1:39" ht="20.25" customHeight="1">
      <c r="A38" s="141"/>
      <c r="B38" s="143"/>
      <c r="C38" s="143"/>
      <c r="D38" s="75"/>
      <c r="E38" s="76"/>
      <c r="F38" s="76"/>
      <c r="G38" s="76"/>
      <c r="H38" s="76"/>
      <c r="I38" s="76"/>
      <c r="J38" s="76"/>
      <c r="K38" s="76"/>
      <c r="L38" s="128"/>
      <c r="M38" s="56"/>
      <c r="N38" s="129" t="str">
        <f t="shared" ref="N38" si="48">IF(COUNTIF(D38:L38,"〇")+COUNTIF(D38:L38,"●")=0,"",COUNTIF(D38:L38,"〇")+COUNTIF(D38:L38,"●"))</f>
        <v/>
      </c>
      <c r="O38" s="57"/>
      <c r="P38" s="120"/>
      <c r="Q38" s="141"/>
      <c r="R38" s="143"/>
      <c r="S38" s="143"/>
      <c r="T38" s="133"/>
      <c r="U38" s="128"/>
      <c r="V38" s="128"/>
      <c r="W38" s="128"/>
      <c r="X38" s="128"/>
      <c r="Y38" s="128"/>
      <c r="Z38" s="128"/>
      <c r="AA38" s="128"/>
      <c r="AB38" s="128"/>
      <c r="AC38" s="56"/>
      <c r="AD38" s="129" t="str">
        <f t="shared" ref="AD38" si="49">IF(COUNTIF(T38:AB38,"〇")+COUNTIF(T38:AB38,"●")=0,"",COUNTIF(T38:AB38,"〇")+COUNTIF(T38:AB38,"●"))</f>
        <v/>
      </c>
      <c r="AE38" s="57"/>
      <c r="AF38" s="120"/>
      <c r="AH38" s="36"/>
      <c r="AI38" s="36"/>
      <c r="AJ38" s="36"/>
      <c r="AK38" s="36"/>
      <c r="AL38" s="36"/>
      <c r="AM38" s="36"/>
    </row>
    <row r="39" spans="1:39" ht="20.25" customHeight="1">
      <c r="A39" s="140">
        <f t="shared" si="36"/>
        <v>17</v>
      </c>
      <c r="B39" s="142"/>
      <c r="C39" s="142"/>
      <c r="D39" s="95"/>
      <c r="E39" s="95"/>
      <c r="F39" s="95"/>
      <c r="G39" s="95"/>
      <c r="H39" s="126"/>
      <c r="I39" s="126"/>
      <c r="J39" s="126"/>
      <c r="K39" s="126"/>
      <c r="L39" s="126"/>
      <c r="M39" s="52"/>
      <c r="N39" s="127"/>
      <c r="O39" s="54"/>
      <c r="P39" s="120"/>
      <c r="Q39" s="140">
        <f t="shared" si="37"/>
        <v>42</v>
      </c>
      <c r="R39" s="142"/>
      <c r="S39" s="142"/>
      <c r="T39" s="95"/>
      <c r="U39" s="126"/>
      <c r="V39" s="126"/>
      <c r="W39" s="126"/>
      <c r="X39" s="126"/>
      <c r="Y39" s="126"/>
      <c r="Z39" s="126"/>
      <c r="AA39" s="126"/>
      <c r="AB39" s="126"/>
      <c r="AC39" s="52"/>
      <c r="AD39" s="127"/>
      <c r="AE39" s="54"/>
      <c r="AF39" s="120"/>
      <c r="AH39" s="36"/>
      <c r="AI39" s="36"/>
      <c r="AJ39" s="36"/>
      <c r="AK39" s="36"/>
      <c r="AL39" s="36"/>
      <c r="AM39" s="36"/>
    </row>
    <row r="40" spans="1:39" ht="20.25" customHeight="1">
      <c r="A40" s="141"/>
      <c r="B40" s="143"/>
      <c r="C40" s="143"/>
      <c r="D40" s="75"/>
      <c r="E40" s="76"/>
      <c r="F40" s="76"/>
      <c r="G40" s="76"/>
      <c r="H40" s="76"/>
      <c r="I40" s="76"/>
      <c r="J40" s="76"/>
      <c r="K40" s="76"/>
      <c r="L40" s="128"/>
      <c r="M40" s="56"/>
      <c r="N40" s="129" t="str">
        <f t="shared" ref="N40" si="50">IF(COUNTIF(D40:L40,"〇")+COUNTIF(D40:L40,"●")=0,"",COUNTIF(D40:L40,"〇")+COUNTIF(D40:L40,"●"))</f>
        <v/>
      </c>
      <c r="O40" s="57"/>
      <c r="P40" s="120"/>
      <c r="Q40" s="141"/>
      <c r="R40" s="143"/>
      <c r="S40" s="143"/>
      <c r="T40" s="133"/>
      <c r="U40" s="128"/>
      <c r="V40" s="128"/>
      <c r="W40" s="128"/>
      <c r="X40" s="128"/>
      <c r="Y40" s="128"/>
      <c r="Z40" s="128"/>
      <c r="AA40" s="128"/>
      <c r="AB40" s="128"/>
      <c r="AC40" s="56"/>
      <c r="AD40" s="129" t="str">
        <f t="shared" ref="AD40" si="51">IF(COUNTIF(T40:AB40,"〇")+COUNTIF(T40:AB40,"●")=0,"",COUNTIF(T40:AB40,"〇")+COUNTIF(T40:AB40,"●"))</f>
        <v/>
      </c>
      <c r="AE40" s="57"/>
      <c r="AF40" s="120"/>
      <c r="AH40" s="36"/>
      <c r="AI40" s="36"/>
      <c r="AJ40" s="36"/>
      <c r="AK40" s="36"/>
      <c r="AL40" s="36"/>
      <c r="AM40" s="36"/>
    </row>
    <row r="41" spans="1:39" ht="20.25" customHeight="1">
      <c r="A41" s="140">
        <f t="shared" si="36"/>
        <v>18</v>
      </c>
      <c r="B41" s="142"/>
      <c r="C41" s="142"/>
      <c r="D41" s="95"/>
      <c r="E41" s="95"/>
      <c r="F41" s="95"/>
      <c r="G41" s="95"/>
      <c r="H41" s="126"/>
      <c r="I41" s="126"/>
      <c r="J41" s="126"/>
      <c r="K41" s="126"/>
      <c r="L41" s="126"/>
      <c r="M41" s="52"/>
      <c r="N41" s="127"/>
      <c r="O41" s="54"/>
      <c r="P41" s="120"/>
      <c r="Q41" s="140">
        <f t="shared" si="37"/>
        <v>43</v>
      </c>
      <c r="R41" s="142"/>
      <c r="S41" s="142"/>
      <c r="T41" s="95"/>
      <c r="U41" s="126"/>
      <c r="V41" s="126"/>
      <c r="W41" s="126"/>
      <c r="X41" s="126"/>
      <c r="Y41" s="126"/>
      <c r="Z41" s="126"/>
      <c r="AA41" s="126"/>
      <c r="AB41" s="126"/>
      <c r="AC41" s="52"/>
      <c r="AD41" s="127"/>
      <c r="AE41" s="54"/>
      <c r="AF41" s="120"/>
      <c r="AH41" s="36"/>
      <c r="AI41" s="36"/>
      <c r="AJ41" s="36"/>
      <c r="AK41" s="36"/>
      <c r="AL41" s="36"/>
      <c r="AM41" s="36"/>
    </row>
    <row r="42" spans="1:39" ht="20.25" customHeight="1">
      <c r="A42" s="141"/>
      <c r="B42" s="143"/>
      <c r="C42" s="143"/>
      <c r="D42" s="75"/>
      <c r="E42" s="76"/>
      <c r="F42" s="76"/>
      <c r="G42" s="76"/>
      <c r="H42" s="76"/>
      <c r="I42" s="76"/>
      <c r="J42" s="76"/>
      <c r="K42" s="76"/>
      <c r="L42" s="128"/>
      <c r="M42" s="56"/>
      <c r="N42" s="129" t="str">
        <f t="shared" ref="N42" si="52">IF(COUNTIF(D42:L42,"〇")+COUNTIF(D42:L42,"●")=0,"",COUNTIF(D42:L42,"〇")+COUNTIF(D42:L42,"●"))</f>
        <v/>
      </c>
      <c r="O42" s="57"/>
      <c r="P42" s="120"/>
      <c r="Q42" s="141"/>
      <c r="R42" s="143"/>
      <c r="S42" s="143"/>
      <c r="T42" s="133"/>
      <c r="U42" s="128"/>
      <c r="V42" s="128"/>
      <c r="W42" s="128"/>
      <c r="X42" s="128"/>
      <c r="Y42" s="128"/>
      <c r="Z42" s="128"/>
      <c r="AA42" s="128"/>
      <c r="AB42" s="128"/>
      <c r="AC42" s="56"/>
      <c r="AD42" s="129" t="str">
        <f t="shared" ref="AD42" si="53">IF(COUNTIF(T42:AB42,"〇")+COUNTIF(T42:AB42,"●")=0,"",COUNTIF(T42:AB42,"〇")+COUNTIF(T42:AB42,"●"))</f>
        <v/>
      </c>
      <c r="AE42" s="57"/>
      <c r="AF42" s="120"/>
      <c r="AH42" s="36"/>
      <c r="AI42" s="36"/>
      <c r="AJ42" s="36"/>
      <c r="AK42" s="36"/>
      <c r="AL42" s="36"/>
      <c r="AM42" s="36"/>
    </row>
    <row r="43" spans="1:39" ht="20.25" customHeight="1">
      <c r="A43" s="140">
        <f t="shared" si="36"/>
        <v>19</v>
      </c>
      <c r="B43" s="142"/>
      <c r="C43" s="142"/>
      <c r="D43" s="95"/>
      <c r="E43" s="95"/>
      <c r="F43" s="95"/>
      <c r="G43" s="95"/>
      <c r="H43" s="126"/>
      <c r="I43" s="126"/>
      <c r="J43" s="126"/>
      <c r="K43" s="126"/>
      <c r="L43" s="126"/>
      <c r="M43" s="52"/>
      <c r="N43" s="127"/>
      <c r="O43" s="54"/>
      <c r="P43" s="120"/>
      <c r="Q43" s="140">
        <f t="shared" si="37"/>
        <v>44</v>
      </c>
      <c r="R43" s="142"/>
      <c r="S43" s="142"/>
      <c r="T43" s="95"/>
      <c r="U43" s="126"/>
      <c r="V43" s="126"/>
      <c r="W43" s="126"/>
      <c r="X43" s="126"/>
      <c r="Y43" s="126"/>
      <c r="Z43" s="126"/>
      <c r="AA43" s="126"/>
      <c r="AB43" s="126"/>
      <c r="AC43" s="52"/>
      <c r="AD43" s="127"/>
      <c r="AE43" s="54"/>
      <c r="AF43" s="120"/>
      <c r="AH43" s="36"/>
      <c r="AI43" s="36"/>
      <c r="AJ43" s="36"/>
      <c r="AK43" s="36"/>
      <c r="AL43" s="36"/>
      <c r="AM43" s="36"/>
    </row>
    <row r="44" spans="1:39" ht="20.25" customHeight="1">
      <c r="A44" s="141"/>
      <c r="B44" s="143"/>
      <c r="C44" s="143"/>
      <c r="D44" s="75"/>
      <c r="E44" s="76"/>
      <c r="F44" s="76"/>
      <c r="G44" s="76"/>
      <c r="H44" s="76"/>
      <c r="I44" s="76"/>
      <c r="J44" s="76"/>
      <c r="K44" s="76"/>
      <c r="L44" s="128"/>
      <c r="M44" s="56"/>
      <c r="N44" s="129" t="str">
        <f t="shared" ref="N44" si="54">IF(COUNTIF(D44:L44,"〇")+COUNTIF(D44:L44,"●")=0,"",COUNTIF(D44:L44,"〇")+COUNTIF(D44:L44,"●"))</f>
        <v/>
      </c>
      <c r="O44" s="57"/>
      <c r="P44" s="120"/>
      <c r="Q44" s="141"/>
      <c r="R44" s="143"/>
      <c r="S44" s="143"/>
      <c r="T44" s="133"/>
      <c r="U44" s="128"/>
      <c r="V44" s="128"/>
      <c r="W44" s="128"/>
      <c r="X44" s="128"/>
      <c r="Y44" s="128"/>
      <c r="Z44" s="128"/>
      <c r="AA44" s="128"/>
      <c r="AB44" s="128"/>
      <c r="AC44" s="56"/>
      <c r="AD44" s="129" t="str">
        <f t="shared" ref="AD44" si="55">IF(COUNTIF(T44:AB44,"〇")+COUNTIF(T44:AB44,"●")=0,"",COUNTIF(T44:AB44,"〇")+COUNTIF(T44:AB44,"●"))</f>
        <v/>
      </c>
      <c r="AE44" s="57"/>
      <c r="AF44" s="120"/>
      <c r="AH44" s="36"/>
      <c r="AI44" s="36"/>
      <c r="AJ44" s="36"/>
      <c r="AK44" s="36"/>
      <c r="AL44" s="36"/>
      <c r="AM44" s="36"/>
    </row>
    <row r="45" spans="1:39" ht="20.25" customHeight="1">
      <c r="A45" s="140">
        <f t="shared" si="36"/>
        <v>20</v>
      </c>
      <c r="B45" s="142"/>
      <c r="C45" s="142"/>
      <c r="D45" s="95"/>
      <c r="E45" s="126"/>
      <c r="F45" s="126"/>
      <c r="G45" s="126"/>
      <c r="H45" s="126"/>
      <c r="I45" s="126"/>
      <c r="J45" s="126"/>
      <c r="K45" s="126"/>
      <c r="L45" s="126"/>
      <c r="M45" s="52"/>
      <c r="N45" s="127"/>
      <c r="O45" s="54"/>
      <c r="P45" s="120"/>
      <c r="Q45" s="140">
        <f t="shared" si="37"/>
        <v>45</v>
      </c>
      <c r="R45" s="142"/>
      <c r="S45" s="142"/>
      <c r="T45" s="95"/>
      <c r="U45" s="126"/>
      <c r="V45" s="126"/>
      <c r="W45" s="126"/>
      <c r="X45" s="126"/>
      <c r="Y45" s="126"/>
      <c r="Z45" s="126"/>
      <c r="AA45" s="126"/>
      <c r="AB45" s="126"/>
      <c r="AC45" s="52"/>
      <c r="AD45" s="127"/>
      <c r="AE45" s="54"/>
      <c r="AF45" s="120"/>
      <c r="AH45" s="36"/>
      <c r="AI45" s="36"/>
      <c r="AJ45" s="36"/>
      <c r="AK45" s="36"/>
      <c r="AL45" s="36"/>
      <c r="AM45" s="36"/>
    </row>
    <row r="46" spans="1:39" ht="20.25" customHeight="1">
      <c r="A46" s="141"/>
      <c r="B46" s="143"/>
      <c r="C46" s="143"/>
      <c r="D46" s="133"/>
      <c r="E46" s="128"/>
      <c r="F46" s="128"/>
      <c r="G46" s="128"/>
      <c r="H46" s="128"/>
      <c r="I46" s="128"/>
      <c r="J46" s="128"/>
      <c r="K46" s="128"/>
      <c r="L46" s="128"/>
      <c r="M46" s="56"/>
      <c r="N46" s="129" t="str">
        <f t="shared" ref="N46" si="56">IF(COUNTIF(D46:L46,"〇")+COUNTIF(D46:L46,"●")=0,"",COUNTIF(D46:L46,"〇")+COUNTIF(D46:L46,"●"))</f>
        <v/>
      </c>
      <c r="O46" s="57"/>
      <c r="P46" s="120"/>
      <c r="Q46" s="141"/>
      <c r="R46" s="143"/>
      <c r="S46" s="143"/>
      <c r="T46" s="133"/>
      <c r="U46" s="128"/>
      <c r="V46" s="128"/>
      <c r="W46" s="128"/>
      <c r="X46" s="128"/>
      <c r="Y46" s="128"/>
      <c r="Z46" s="128"/>
      <c r="AA46" s="128"/>
      <c r="AB46" s="128"/>
      <c r="AC46" s="56"/>
      <c r="AD46" s="129" t="str">
        <f t="shared" ref="AD46" si="57">IF(COUNTIF(T46:AB46,"〇")+COUNTIF(T46:AB46,"●")=0,"",COUNTIF(T46:AB46,"〇")+COUNTIF(T46:AB46,"●"))</f>
        <v/>
      </c>
      <c r="AE46" s="57"/>
      <c r="AF46" s="120"/>
      <c r="AH46" s="36"/>
      <c r="AI46" s="36"/>
      <c r="AJ46" s="36"/>
      <c r="AK46" s="36"/>
      <c r="AL46" s="36"/>
      <c r="AM46" s="36"/>
    </row>
    <row r="47" spans="1:39" ht="20.25" hidden="1" customHeight="1" outlineLevel="1">
      <c r="A47" s="140">
        <f t="shared" si="36"/>
        <v>21</v>
      </c>
      <c r="B47" s="142"/>
      <c r="C47" s="142"/>
      <c r="D47" s="95"/>
      <c r="E47" s="95"/>
      <c r="F47" s="95"/>
      <c r="G47" s="95"/>
      <c r="H47" s="126"/>
      <c r="I47" s="126"/>
      <c r="J47" s="126"/>
      <c r="K47" s="126"/>
      <c r="L47" s="126"/>
      <c r="M47" s="52"/>
      <c r="N47" s="127"/>
      <c r="O47" s="54"/>
      <c r="P47" s="120"/>
      <c r="Q47" s="140">
        <f t="shared" si="37"/>
        <v>46</v>
      </c>
      <c r="R47" s="142"/>
      <c r="S47" s="142"/>
      <c r="T47" s="95"/>
      <c r="U47" s="126"/>
      <c r="V47" s="126"/>
      <c r="W47" s="126"/>
      <c r="X47" s="126"/>
      <c r="Y47" s="126"/>
      <c r="Z47" s="126"/>
      <c r="AA47" s="126"/>
      <c r="AB47" s="126"/>
      <c r="AC47" s="52"/>
      <c r="AD47" s="127"/>
      <c r="AE47" s="54"/>
      <c r="AF47" s="120"/>
      <c r="AH47" s="36"/>
      <c r="AI47" s="36"/>
      <c r="AJ47" s="36"/>
      <c r="AK47" s="36"/>
      <c r="AL47" s="36"/>
      <c r="AM47" s="36"/>
    </row>
    <row r="48" spans="1:39" ht="20.25" hidden="1" customHeight="1" outlineLevel="1">
      <c r="A48" s="141"/>
      <c r="B48" s="143"/>
      <c r="C48" s="143"/>
      <c r="D48" s="75"/>
      <c r="E48" s="76"/>
      <c r="F48" s="76"/>
      <c r="G48" s="76"/>
      <c r="H48" s="76"/>
      <c r="I48" s="76"/>
      <c r="J48" s="76"/>
      <c r="K48" s="76"/>
      <c r="L48" s="128"/>
      <c r="M48" s="56"/>
      <c r="N48" s="129" t="str">
        <f t="shared" ref="N48" si="58">IF(D48="","",COUNTIF(D48:M48,"〇")+COUNTIF(D48:M48,"●"))</f>
        <v/>
      </c>
      <c r="O48" s="57"/>
      <c r="P48" s="120"/>
      <c r="Q48" s="141"/>
      <c r="R48" s="143"/>
      <c r="S48" s="143"/>
      <c r="T48" s="133"/>
      <c r="U48" s="128"/>
      <c r="V48" s="128"/>
      <c r="W48" s="128"/>
      <c r="X48" s="128"/>
      <c r="Y48" s="128"/>
      <c r="Z48" s="128"/>
      <c r="AA48" s="128"/>
      <c r="AB48" s="128"/>
      <c r="AC48" s="56"/>
      <c r="AD48" s="129" t="str">
        <f t="shared" ref="AD48" si="59">IF(T48="","",COUNTIF(T48:AC48,"〇")+COUNTIF(T48:AC48,"●"))</f>
        <v/>
      </c>
      <c r="AE48" s="57"/>
      <c r="AF48" s="120"/>
      <c r="AH48" s="36"/>
      <c r="AI48" s="36"/>
      <c r="AJ48" s="36"/>
      <c r="AK48" s="36"/>
      <c r="AL48" s="36"/>
      <c r="AM48" s="36"/>
    </row>
    <row r="49" spans="1:39" ht="20.25" hidden="1" customHeight="1" outlineLevel="1">
      <c r="A49" s="140">
        <f t="shared" si="36"/>
        <v>22</v>
      </c>
      <c r="B49" s="142"/>
      <c r="C49" s="142"/>
      <c r="D49" s="95"/>
      <c r="E49" s="95"/>
      <c r="F49" s="95"/>
      <c r="G49" s="95"/>
      <c r="H49" s="126"/>
      <c r="I49" s="126"/>
      <c r="J49" s="126"/>
      <c r="K49" s="126"/>
      <c r="L49" s="126"/>
      <c r="M49" s="52"/>
      <c r="N49" s="127"/>
      <c r="O49" s="54"/>
      <c r="P49" s="120"/>
      <c r="Q49" s="140">
        <f t="shared" si="37"/>
        <v>47</v>
      </c>
      <c r="R49" s="142"/>
      <c r="S49" s="142"/>
      <c r="T49" s="95"/>
      <c r="U49" s="126"/>
      <c r="V49" s="126"/>
      <c r="W49" s="126"/>
      <c r="X49" s="126"/>
      <c r="Y49" s="126"/>
      <c r="Z49" s="126"/>
      <c r="AA49" s="126"/>
      <c r="AB49" s="126"/>
      <c r="AC49" s="52"/>
      <c r="AD49" s="127"/>
      <c r="AE49" s="54"/>
      <c r="AF49" s="120"/>
      <c r="AH49" s="36"/>
      <c r="AI49" s="36"/>
      <c r="AJ49" s="36"/>
      <c r="AK49" s="36"/>
      <c r="AL49" s="36"/>
      <c r="AM49" s="36"/>
    </row>
    <row r="50" spans="1:39" ht="20.25" hidden="1" customHeight="1" outlineLevel="1">
      <c r="A50" s="141"/>
      <c r="B50" s="143"/>
      <c r="C50" s="143"/>
      <c r="D50" s="75"/>
      <c r="E50" s="76"/>
      <c r="F50" s="76"/>
      <c r="G50" s="76"/>
      <c r="H50" s="76"/>
      <c r="I50" s="76"/>
      <c r="J50" s="76"/>
      <c r="K50" s="76"/>
      <c r="L50" s="128"/>
      <c r="M50" s="56"/>
      <c r="N50" s="129" t="str">
        <f t="shared" ref="N50" si="60">IF(D50="","",COUNTIF(D50:M50,"〇")+COUNTIF(D50:M50,"●"))</f>
        <v/>
      </c>
      <c r="O50" s="57"/>
      <c r="P50" s="120"/>
      <c r="Q50" s="141"/>
      <c r="R50" s="143"/>
      <c r="S50" s="143"/>
      <c r="T50" s="133"/>
      <c r="U50" s="128"/>
      <c r="V50" s="128"/>
      <c r="W50" s="128"/>
      <c r="X50" s="128"/>
      <c r="Y50" s="128"/>
      <c r="Z50" s="128"/>
      <c r="AA50" s="128"/>
      <c r="AB50" s="128"/>
      <c r="AC50" s="56"/>
      <c r="AD50" s="129" t="str">
        <f t="shared" ref="AD50" si="61">IF(T50="","",COUNTIF(T50:AC50,"〇")+COUNTIF(T50:AC50,"●"))</f>
        <v/>
      </c>
      <c r="AE50" s="57"/>
      <c r="AF50" s="120"/>
      <c r="AH50" s="36"/>
      <c r="AI50" s="36"/>
      <c r="AJ50" s="36"/>
      <c r="AK50" s="36"/>
      <c r="AL50" s="36"/>
      <c r="AM50" s="36"/>
    </row>
    <row r="51" spans="1:39" ht="20.25" hidden="1" customHeight="1" outlineLevel="1">
      <c r="A51" s="140">
        <f t="shared" si="36"/>
        <v>23</v>
      </c>
      <c r="B51" s="142"/>
      <c r="C51" s="142"/>
      <c r="D51" s="95"/>
      <c r="E51" s="95"/>
      <c r="F51" s="95"/>
      <c r="G51" s="95"/>
      <c r="H51" s="126"/>
      <c r="I51" s="126"/>
      <c r="J51" s="126"/>
      <c r="K51" s="126"/>
      <c r="L51" s="126"/>
      <c r="M51" s="52"/>
      <c r="N51" s="127"/>
      <c r="O51" s="54"/>
      <c r="P51" s="120"/>
      <c r="Q51" s="140">
        <f t="shared" si="37"/>
        <v>48</v>
      </c>
      <c r="R51" s="142"/>
      <c r="S51" s="142"/>
      <c r="T51" s="95"/>
      <c r="U51" s="126"/>
      <c r="V51" s="126"/>
      <c r="W51" s="126"/>
      <c r="X51" s="126"/>
      <c r="Y51" s="126"/>
      <c r="Z51" s="126"/>
      <c r="AA51" s="126"/>
      <c r="AB51" s="126"/>
      <c r="AC51" s="52"/>
      <c r="AD51" s="127"/>
      <c r="AE51" s="54"/>
      <c r="AF51" s="120"/>
      <c r="AH51" s="36"/>
      <c r="AI51" s="36"/>
      <c r="AJ51" s="36"/>
      <c r="AK51" s="36"/>
      <c r="AL51" s="36"/>
      <c r="AM51" s="36"/>
    </row>
    <row r="52" spans="1:39" ht="20.25" hidden="1" customHeight="1" outlineLevel="1">
      <c r="A52" s="141"/>
      <c r="B52" s="143"/>
      <c r="C52" s="143"/>
      <c r="D52" s="75"/>
      <c r="E52" s="76"/>
      <c r="F52" s="76"/>
      <c r="G52" s="76"/>
      <c r="H52" s="76"/>
      <c r="I52" s="76"/>
      <c r="J52" s="76"/>
      <c r="K52" s="76"/>
      <c r="L52" s="128"/>
      <c r="M52" s="56"/>
      <c r="N52" s="129" t="str">
        <f t="shared" ref="N52" si="62">IF(D52="","",COUNTIF(D52:M52,"〇")+COUNTIF(D52:M52,"●"))</f>
        <v/>
      </c>
      <c r="O52" s="57"/>
      <c r="P52" s="120"/>
      <c r="Q52" s="141"/>
      <c r="R52" s="143"/>
      <c r="S52" s="143"/>
      <c r="T52" s="133"/>
      <c r="U52" s="128"/>
      <c r="V52" s="128"/>
      <c r="W52" s="128"/>
      <c r="X52" s="128"/>
      <c r="Y52" s="128"/>
      <c r="Z52" s="128"/>
      <c r="AA52" s="128"/>
      <c r="AB52" s="128"/>
      <c r="AC52" s="56"/>
      <c r="AD52" s="129" t="str">
        <f t="shared" ref="AD52" si="63">IF(T52="","",COUNTIF(T52:AC52,"〇")+COUNTIF(T52:AC52,"●"))</f>
        <v/>
      </c>
      <c r="AE52" s="57"/>
      <c r="AF52" s="120"/>
      <c r="AH52" s="36"/>
      <c r="AI52" s="36"/>
      <c r="AJ52" s="36"/>
      <c r="AK52" s="36"/>
      <c r="AL52" s="36"/>
      <c r="AM52" s="36"/>
    </row>
    <row r="53" spans="1:39" ht="20.25" hidden="1" customHeight="1" outlineLevel="1">
      <c r="A53" s="140">
        <f t="shared" si="36"/>
        <v>24</v>
      </c>
      <c r="B53" s="142"/>
      <c r="C53" s="142"/>
      <c r="D53" s="95"/>
      <c r="E53" s="95"/>
      <c r="F53" s="95"/>
      <c r="G53" s="95"/>
      <c r="H53" s="126"/>
      <c r="I53" s="126"/>
      <c r="J53" s="126"/>
      <c r="K53" s="126"/>
      <c r="L53" s="126"/>
      <c r="M53" s="52"/>
      <c r="N53" s="127"/>
      <c r="O53" s="54"/>
      <c r="P53" s="120"/>
      <c r="Q53" s="140">
        <f t="shared" si="37"/>
        <v>49</v>
      </c>
      <c r="R53" s="142"/>
      <c r="S53" s="142"/>
      <c r="T53" s="95"/>
      <c r="U53" s="126"/>
      <c r="V53" s="126"/>
      <c r="W53" s="126"/>
      <c r="X53" s="126"/>
      <c r="Y53" s="126"/>
      <c r="Z53" s="126"/>
      <c r="AA53" s="126"/>
      <c r="AB53" s="126"/>
      <c r="AC53" s="52"/>
      <c r="AD53" s="127"/>
      <c r="AE53" s="54"/>
      <c r="AF53" s="120"/>
      <c r="AH53" s="36"/>
      <c r="AI53" s="36"/>
      <c r="AJ53" s="36"/>
      <c r="AK53" s="36"/>
      <c r="AL53" s="36"/>
      <c r="AM53" s="36"/>
    </row>
    <row r="54" spans="1:39" ht="20.25" hidden="1" customHeight="1" outlineLevel="1">
      <c r="A54" s="141"/>
      <c r="B54" s="143"/>
      <c r="C54" s="143"/>
      <c r="D54" s="75"/>
      <c r="E54" s="76"/>
      <c r="F54" s="76"/>
      <c r="G54" s="76"/>
      <c r="H54" s="76"/>
      <c r="I54" s="76"/>
      <c r="J54" s="76"/>
      <c r="K54" s="76"/>
      <c r="L54" s="128"/>
      <c r="M54" s="56"/>
      <c r="N54" s="129" t="str">
        <f t="shared" ref="N54" si="64">IF(D54="","",COUNTIF(D54:M54,"〇")+COUNTIF(D54:M54,"●"))</f>
        <v/>
      </c>
      <c r="O54" s="57"/>
      <c r="P54" s="120"/>
      <c r="Q54" s="141"/>
      <c r="R54" s="143"/>
      <c r="S54" s="143"/>
      <c r="T54" s="133"/>
      <c r="U54" s="128"/>
      <c r="V54" s="128"/>
      <c r="W54" s="128"/>
      <c r="X54" s="128"/>
      <c r="Y54" s="128"/>
      <c r="Z54" s="128"/>
      <c r="AA54" s="128"/>
      <c r="AB54" s="128"/>
      <c r="AC54" s="56"/>
      <c r="AD54" s="129" t="str">
        <f t="shared" ref="AD54" si="65">IF(T54="","",COUNTIF(T54:AC54,"〇")+COUNTIF(T54:AC54,"●"))</f>
        <v/>
      </c>
      <c r="AE54" s="57"/>
      <c r="AF54" s="120"/>
      <c r="AH54" s="36"/>
      <c r="AI54" s="36"/>
      <c r="AJ54" s="36"/>
      <c r="AK54" s="36"/>
      <c r="AL54" s="36"/>
      <c r="AM54" s="36"/>
    </row>
    <row r="55" spans="1:39" ht="20.25" hidden="1" customHeight="1" outlineLevel="1">
      <c r="A55" s="140">
        <f t="shared" ref="A55" si="66">A53+1</f>
        <v>25</v>
      </c>
      <c r="B55" s="142"/>
      <c r="C55" s="142"/>
      <c r="D55" s="95"/>
      <c r="E55" s="95"/>
      <c r="F55" s="95"/>
      <c r="G55" s="95"/>
      <c r="H55" s="126"/>
      <c r="I55" s="126"/>
      <c r="J55" s="126"/>
      <c r="K55" s="126"/>
      <c r="L55" s="126"/>
      <c r="M55" s="52"/>
      <c r="N55" s="127"/>
      <c r="O55" s="54"/>
      <c r="P55" s="120"/>
      <c r="Q55" s="140">
        <f t="shared" ref="Q55" si="67">Q53+1</f>
        <v>50</v>
      </c>
      <c r="R55" s="142"/>
      <c r="S55" s="142"/>
      <c r="T55" s="95"/>
      <c r="U55" s="126"/>
      <c r="V55" s="126"/>
      <c r="W55" s="126"/>
      <c r="X55" s="126"/>
      <c r="Y55" s="126"/>
      <c r="Z55" s="126"/>
      <c r="AA55" s="126"/>
      <c r="AB55" s="126"/>
      <c r="AC55" s="52"/>
      <c r="AD55" s="127"/>
      <c r="AE55" s="54"/>
      <c r="AF55" s="120"/>
      <c r="AH55" s="36"/>
      <c r="AI55" s="36"/>
      <c r="AJ55" s="36"/>
      <c r="AK55" s="36"/>
      <c r="AL55" s="36"/>
      <c r="AM55" s="36"/>
    </row>
    <row r="56" spans="1:39" ht="20.25" hidden="1" customHeight="1" outlineLevel="1">
      <c r="A56" s="141"/>
      <c r="B56" s="143"/>
      <c r="C56" s="143"/>
      <c r="D56" s="75"/>
      <c r="E56" s="76"/>
      <c r="F56" s="76"/>
      <c r="G56" s="76"/>
      <c r="H56" s="76"/>
      <c r="I56" s="76"/>
      <c r="J56" s="76"/>
      <c r="K56" s="76"/>
      <c r="L56" s="128"/>
      <c r="M56" s="56"/>
      <c r="N56" s="129" t="str">
        <f t="shared" ref="N56" si="68">IF(D56="","",COUNTIF(D56:M56,"〇")+COUNTIF(D56:M56,"●"))</f>
        <v/>
      </c>
      <c r="O56" s="57"/>
      <c r="P56" s="120"/>
      <c r="Q56" s="141"/>
      <c r="R56" s="143"/>
      <c r="S56" s="143"/>
      <c r="T56" s="133"/>
      <c r="U56" s="128"/>
      <c r="V56" s="128"/>
      <c r="W56" s="128"/>
      <c r="X56" s="128"/>
      <c r="Y56" s="128"/>
      <c r="Z56" s="128"/>
      <c r="AA56" s="128"/>
      <c r="AB56" s="128"/>
      <c r="AC56" s="56"/>
      <c r="AD56" s="129" t="str">
        <f t="shared" ref="AD56" si="69">IF(T56="","",COUNTIF(T56:AC56,"〇")+COUNTIF(T56:AC56,"●"))</f>
        <v/>
      </c>
      <c r="AE56" s="57"/>
      <c r="AF56" s="120"/>
      <c r="AH56" s="36"/>
      <c r="AI56" s="36"/>
      <c r="AJ56" s="36"/>
      <c r="AK56" s="36"/>
      <c r="AL56" s="36"/>
      <c r="AM56" s="36"/>
    </row>
    <row r="57" spans="1:39" ht="20.25" customHeight="1" collapsed="1" thickBot="1">
      <c r="A57" s="146" t="s">
        <v>19</v>
      </c>
      <c r="B57" s="146"/>
      <c r="C57" s="110"/>
      <c r="D57" s="111" t="str">
        <f>IF(COUNTIF( D7:D56,"●")+COUNTIF( D7:D56,"〇")=0,"",COUNTIF( D7:D56,"●")+COUNTIF( D7:D56,"〇"))</f>
        <v/>
      </c>
      <c r="E57" s="111" t="str">
        <f>IF(COUNTIF( E7:E56,"●")+COUNTIF( E7:E56,"〇")=0,"",COUNTIF( E7:E56,"●")+COUNTIF( E7:E56,"〇"))</f>
        <v/>
      </c>
      <c r="F57" s="111" t="str">
        <f t="shared" ref="F57:M57" si="70">IF(COUNTIF( F7:F56,"●")+COUNTIF( F7:F56,"〇")=0,"",COUNTIF( F7:F56,"●")+COUNTIF( F7:F56,"〇"))</f>
        <v/>
      </c>
      <c r="G57" s="111" t="str">
        <f t="shared" si="70"/>
        <v/>
      </c>
      <c r="H57" s="111" t="str">
        <f t="shared" si="70"/>
        <v/>
      </c>
      <c r="I57" s="111" t="str">
        <f t="shared" si="70"/>
        <v/>
      </c>
      <c r="J57" s="111" t="str">
        <f t="shared" si="70"/>
        <v/>
      </c>
      <c r="K57" s="111" t="str">
        <f t="shared" si="70"/>
        <v/>
      </c>
      <c r="L57" s="111" t="str">
        <f t="shared" si="70"/>
        <v/>
      </c>
      <c r="M57" s="134" t="str">
        <f t="shared" si="70"/>
        <v/>
      </c>
      <c r="N57" s="97" t="str">
        <f>IF(N8="","",SUM(N8:N56))</f>
        <v/>
      </c>
      <c r="O57" s="110"/>
      <c r="P57" s="120"/>
      <c r="Q57" s="146" t="s">
        <v>19</v>
      </c>
      <c r="R57" s="146"/>
      <c r="S57" s="110"/>
      <c r="T57" s="111" t="str">
        <f>IF(COUNTIF( T7:T56,"●")+COUNTIF( T7:T56,"〇")=0,"",COUNTIF( T7:T56,"●")+COUNTIF( T7:T56,"〇"))</f>
        <v/>
      </c>
      <c r="U57" s="111" t="str">
        <f>IF(COUNTIF( U7:U56,"●")+COUNTIF( U7:U56,"〇")=0,"",COUNTIF( U7:U56,"●")+COUNTIF( U7:U56,"〇"))</f>
        <v/>
      </c>
      <c r="V57" s="111" t="str">
        <f t="shared" ref="V57" si="71">IF(COUNTIF( V7:V56,"●")+COUNTIF( V7:V56,"〇")=0,"",COUNTIF( V7:V56,"●")+COUNTIF( V7:V56,"〇"))</f>
        <v/>
      </c>
      <c r="W57" s="111" t="str">
        <f t="shared" ref="W57" si="72">IF(COUNTIF( W7:W56,"●")+COUNTIF( W7:W56,"〇")=0,"",COUNTIF( W7:W56,"●")+COUNTIF( W7:W56,"〇"))</f>
        <v/>
      </c>
      <c r="X57" s="111" t="str">
        <f t="shared" ref="X57" si="73">IF(COUNTIF( X7:X56,"●")+COUNTIF( X7:X56,"〇")=0,"",COUNTIF( X7:X56,"●")+COUNTIF( X7:X56,"〇"))</f>
        <v/>
      </c>
      <c r="Y57" s="111" t="str">
        <f t="shared" ref="Y57" si="74">IF(COUNTIF( Y7:Y56,"●")+COUNTIF( Y7:Y56,"〇")=0,"",COUNTIF( Y7:Y56,"●")+COUNTIF( Y7:Y56,"〇"))</f>
        <v/>
      </c>
      <c r="Z57" s="111" t="str">
        <f t="shared" ref="Z57" si="75">IF(COUNTIF( Z7:Z56,"●")+COUNTIF( Z7:Z56,"〇")=0,"",COUNTIF( Z7:Z56,"●")+COUNTIF( Z7:Z56,"〇"))</f>
        <v/>
      </c>
      <c r="AA57" s="111" t="str">
        <f t="shared" ref="AA57" si="76">IF(COUNTIF( AA7:AA56,"●")+COUNTIF( AA7:AA56,"〇")=0,"",COUNTIF( AA7:AA56,"●")+COUNTIF( AA7:AA56,"〇"))</f>
        <v/>
      </c>
      <c r="AB57" s="111" t="str">
        <f t="shared" ref="AB57" si="77">IF(COUNTIF( AB7:AB56,"●")+COUNTIF( AB7:AB56,"〇")=0,"",COUNTIF( AB7:AB56,"●")+COUNTIF( AB7:AB56,"〇"))</f>
        <v/>
      </c>
      <c r="AC57" s="134" t="str">
        <f t="shared" ref="AC57" si="78">IF(COUNTIF( AC7:AC56,"●")+COUNTIF( AC7:AC56,"〇")=0,"",COUNTIF( AC7:AC56,"●")+COUNTIF( AC7:AC56,"〇"))</f>
        <v/>
      </c>
      <c r="AD57" s="97" t="str">
        <f>IF(AD8="","0",SUM(AD8:AD56))</f>
        <v>0</v>
      </c>
      <c r="AE57" s="110"/>
      <c r="AF57" s="120"/>
    </row>
    <row r="58" spans="1:39" ht="20.25" customHeight="1" thickTop="1">
      <c r="A58" s="136"/>
      <c r="P58" s="120"/>
      <c r="Q58" s="136"/>
      <c r="AF58" s="120"/>
      <c r="AH58" s="36"/>
      <c r="AI58" s="36"/>
      <c r="AJ58" s="36"/>
      <c r="AK58" s="36"/>
      <c r="AL58" s="36"/>
      <c r="AM58" s="36"/>
    </row>
    <row r="59" spans="1:39" s="98" customFormat="1" ht="20.25" customHeight="1">
      <c r="B59" s="106" t="s">
        <v>20</v>
      </c>
      <c r="O59" s="112"/>
      <c r="P59" s="112"/>
      <c r="Q59" s="112"/>
      <c r="S59" s="38"/>
      <c r="T59" s="38"/>
      <c r="U59" s="38"/>
      <c r="V59" s="38"/>
      <c r="W59" s="38"/>
      <c r="X59" s="38"/>
    </row>
    <row r="60" spans="1:39" s="98" customFormat="1" ht="36.75" customHeight="1">
      <c r="B60" s="98" t="s">
        <v>21</v>
      </c>
      <c r="C60" s="147"/>
      <c r="D60" s="148"/>
      <c r="F60" s="106" t="s">
        <v>22</v>
      </c>
      <c r="G60" s="149" t="str">
        <f>IF(N57="","",(N57+AD57)*2000)</f>
        <v/>
      </c>
      <c r="H60" s="150"/>
      <c r="I60" s="151"/>
      <c r="K60" s="113" t="str">
        <f>IF(L60&lt;=0,"差引追給額","差引返納額")</f>
        <v>差引返納額</v>
      </c>
      <c r="L60" s="152" t="str">
        <f>IF(C60="","",C60-G60)</f>
        <v/>
      </c>
      <c r="M60" s="153"/>
      <c r="N60" s="154"/>
      <c r="O60" s="112"/>
      <c r="P60" s="112"/>
      <c r="Q60" s="112"/>
      <c r="S60" s="38"/>
      <c r="T60" s="38"/>
      <c r="U60" s="38"/>
      <c r="V60" s="38"/>
      <c r="W60" s="38"/>
      <c r="X60" s="38"/>
    </row>
    <row r="61" spans="1:39" s="98" customFormat="1" ht="20.25" customHeight="1">
      <c r="O61" s="112"/>
      <c r="P61" s="112"/>
      <c r="Q61" s="112"/>
      <c r="S61" s="38"/>
      <c r="T61" s="38"/>
      <c r="U61" s="38"/>
      <c r="V61" s="38"/>
      <c r="W61" s="38"/>
      <c r="X61" s="38"/>
    </row>
    <row r="62" spans="1:39" ht="20.25" customHeight="1">
      <c r="I62" s="109"/>
    </row>
  </sheetData>
  <sheetProtection sheet="1" formatColumns="0" formatRows="0"/>
  <mergeCells count="161">
    <mergeCell ref="S55:S56"/>
    <mergeCell ref="A57:B57"/>
    <mergeCell ref="Q57:R57"/>
    <mergeCell ref="C60:D60"/>
    <mergeCell ref="G60:I60"/>
    <mergeCell ref="L60:N60"/>
    <mergeCell ref="A55:A56"/>
    <mergeCell ref="B55:B56"/>
    <mergeCell ref="C55:C56"/>
    <mergeCell ref="Q55:Q56"/>
    <mergeCell ref="R55:R56"/>
    <mergeCell ref="S51:S52"/>
    <mergeCell ref="A53:A54"/>
    <mergeCell ref="B53:B54"/>
    <mergeCell ref="C53:C54"/>
    <mergeCell ref="Q53:Q54"/>
    <mergeCell ref="R53:R54"/>
    <mergeCell ref="S53:S54"/>
    <mergeCell ref="A51:A52"/>
    <mergeCell ref="B51:B52"/>
    <mergeCell ref="C51:C52"/>
    <mergeCell ref="Q51:Q52"/>
    <mergeCell ref="R51:R52"/>
    <mergeCell ref="S47:S48"/>
    <mergeCell ref="A49:A50"/>
    <mergeCell ref="B49:B50"/>
    <mergeCell ref="C49:C50"/>
    <mergeCell ref="Q49:Q50"/>
    <mergeCell ref="R49:R50"/>
    <mergeCell ref="S49:S50"/>
    <mergeCell ref="A47:A48"/>
    <mergeCell ref="B47:B48"/>
    <mergeCell ref="C47:C48"/>
    <mergeCell ref="Q47:Q48"/>
    <mergeCell ref="R47:R48"/>
    <mergeCell ref="S43:S44"/>
    <mergeCell ref="A45:A46"/>
    <mergeCell ref="B45:B46"/>
    <mergeCell ref="C45:C46"/>
    <mergeCell ref="Q45:Q46"/>
    <mergeCell ref="R45:R46"/>
    <mergeCell ref="S45:S46"/>
    <mergeCell ref="A43:A44"/>
    <mergeCell ref="B43:B44"/>
    <mergeCell ref="C43:C44"/>
    <mergeCell ref="Q43:Q44"/>
    <mergeCell ref="R43:R44"/>
    <mergeCell ref="S39:S40"/>
    <mergeCell ref="A41:A42"/>
    <mergeCell ref="B41:B42"/>
    <mergeCell ref="C41:C42"/>
    <mergeCell ref="Q41:Q42"/>
    <mergeCell ref="R41:R42"/>
    <mergeCell ref="S41:S42"/>
    <mergeCell ref="A39:A40"/>
    <mergeCell ref="B39:B40"/>
    <mergeCell ref="C39:C40"/>
    <mergeCell ref="Q39:Q40"/>
    <mergeCell ref="R39:R40"/>
    <mergeCell ref="S35:S36"/>
    <mergeCell ref="A37:A38"/>
    <mergeCell ref="B37:B38"/>
    <mergeCell ref="C37:C38"/>
    <mergeCell ref="Q37:Q38"/>
    <mergeCell ref="R37:R38"/>
    <mergeCell ref="S37:S38"/>
    <mergeCell ref="A35:A36"/>
    <mergeCell ref="B35:B36"/>
    <mergeCell ref="C35:C36"/>
    <mergeCell ref="Q35:Q36"/>
    <mergeCell ref="R35:R36"/>
    <mergeCell ref="S31:S32"/>
    <mergeCell ref="A33:A34"/>
    <mergeCell ref="B33:B34"/>
    <mergeCell ref="C33:C34"/>
    <mergeCell ref="Q33:Q34"/>
    <mergeCell ref="R33:R34"/>
    <mergeCell ref="S33:S34"/>
    <mergeCell ref="A31:A32"/>
    <mergeCell ref="B31:B32"/>
    <mergeCell ref="C31:C32"/>
    <mergeCell ref="Q31:Q32"/>
    <mergeCell ref="R31:R32"/>
    <mergeCell ref="S27:S28"/>
    <mergeCell ref="A29:A30"/>
    <mergeCell ref="B29:B30"/>
    <mergeCell ref="C29:C30"/>
    <mergeCell ref="Q29:Q30"/>
    <mergeCell ref="R29:R30"/>
    <mergeCell ref="S29:S30"/>
    <mergeCell ref="A27:A28"/>
    <mergeCell ref="B27:B28"/>
    <mergeCell ref="C27:C28"/>
    <mergeCell ref="Q27:Q28"/>
    <mergeCell ref="R27:R28"/>
    <mergeCell ref="C23:C24"/>
    <mergeCell ref="Q23:Q24"/>
    <mergeCell ref="R23:R24"/>
    <mergeCell ref="S23:S24"/>
    <mergeCell ref="A25:A26"/>
    <mergeCell ref="B25:B26"/>
    <mergeCell ref="C25:C26"/>
    <mergeCell ref="Q25:Q26"/>
    <mergeCell ref="R25:R26"/>
    <mergeCell ref="S25:S26"/>
    <mergeCell ref="A23:A24"/>
    <mergeCell ref="B23:B24"/>
    <mergeCell ref="Q19:Q20"/>
    <mergeCell ref="R19:R20"/>
    <mergeCell ref="S19:S20"/>
    <mergeCell ref="A21:A22"/>
    <mergeCell ref="B21:B22"/>
    <mergeCell ref="C21:C22"/>
    <mergeCell ref="Q21:Q22"/>
    <mergeCell ref="R21:R22"/>
    <mergeCell ref="S21:S22"/>
    <mergeCell ref="A19:A20"/>
    <mergeCell ref="B19:B20"/>
    <mergeCell ref="C19:C20"/>
    <mergeCell ref="Q15:Q16"/>
    <mergeCell ref="R15:R16"/>
    <mergeCell ref="S15:S16"/>
    <mergeCell ref="A17:A18"/>
    <mergeCell ref="B17:B18"/>
    <mergeCell ref="C17:C18"/>
    <mergeCell ref="Q17:Q18"/>
    <mergeCell ref="R17:R18"/>
    <mergeCell ref="S17:S18"/>
    <mergeCell ref="A15:A16"/>
    <mergeCell ref="B15:B16"/>
    <mergeCell ref="C15:C16"/>
    <mergeCell ref="Q11:Q12"/>
    <mergeCell ref="R11:R12"/>
    <mergeCell ref="S11:S12"/>
    <mergeCell ref="A13:A14"/>
    <mergeCell ref="B13:B14"/>
    <mergeCell ref="C13:C14"/>
    <mergeCell ref="Q13:Q14"/>
    <mergeCell ref="R13:R14"/>
    <mergeCell ref="S13:S14"/>
    <mergeCell ref="A11:A12"/>
    <mergeCell ref="B11:B12"/>
    <mergeCell ref="C11:C12"/>
    <mergeCell ref="AE7:AE8"/>
    <mergeCell ref="A9:A10"/>
    <mergeCell ref="B9:B10"/>
    <mergeCell ref="C9:C10"/>
    <mergeCell ref="Q9:Q10"/>
    <mergeCell ref="R9:R10"/>
    <mergeCell ref="S9:S10"/>
    <mergeCell ref="S3:T3"/>
    <mergeCell ref="S4:T4"/>
    <mergeCell ref="A7:A8"/>
    <mergeCell ref="B7:B8"/>
    <mergeCell ref="C7:C8"/>
    <mergeCell ref="O7:O8"/>
    <mergeCell ref="Q7:Q8"/>
    <mergeCell ref="R7:R8"/>
    <mergeCell ref="S7:S8"/>
    <mergeCell ref="C3:D3"/>
    <mergeCell ref="C4:D4"/>
  </mergeCells>
  <phoneticPr fontId="4"/>
  <conditionalFormatting sqref="C60:D60">
    <cfRule type="cellIs" dxfId="8" priority="3" operator="equal">
      <formula>""</formula>
    </cfRule>
  </conditionalFormatting>
  <conditionalFormatting sqref="D6">
    <cfRule type="cellIs" dxfId="7" priority="1" operator="equal">
      <formula>"/"</formula>
    </cfRule>
  </conditionalFormatting>
  <conditionalFormatting sqref="D7">
    <cfRule type="cellIs" dxfId="6" priority="5" operator="equal">
      <formula>""</formula>
    </cfRule>
  </conditionalFormatting>
  <conditionalFormatting sqref="T6">
    <cfRule type="cellIs" dxfId="5" priority="2" operator="equal">
      <formula>"/"</formula>
    </cfRule>
  </conditionalFormatting>
  <conditionalFormatting sqref="T7">
    <cfRule type="cellIs" dxfId="4" priority="4" operator="equal">
      <formula>""</formula>
    </cfRule>
  </conditionalFormatting>
  <dataValidations count="2">
    <dataValidation type="list" allowBlank="1" showInputMessage="1" showErrorMessage="1" sqref="E2 U2" xr:uid="{F4B8304C-36AB-481A-AEEF-F3C34ECE9395}">
      <formula1>$AH$3:$AH$6</formula1>
    </dataValidation>
    <dataValidation type="list" allowBlank="1" showInputMessage="1" showErrorMessage="1" sqref="R7:R56 B7:B56" xr:uid="{147AB70F-48B3-42C7-85E6-B91F4189B5DE}">
      <formula1>$AH$3:$AH$7</formula1>
    </dataValidation>
  </dataValidations>
  <pageMargins left="0.57999999999999996" right="0.26" top="0.54" bottom="0.43" header="0.3" footer="0.3"/>
  <pageSetup paperSize="9" scale="81"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A096B-13C7-47A4-9B6D-0AA52B1803F0}">
  <sheetPr>
    <pageSetUpPr fitToPage="1"/>
  </sheetPr>
  <dimension ref="A1:X36"/>
  <sheetViews>
    <sheetView view="pageBreakPreview" zoomScale="85" zoomScaleNormal="100" zoomScaleSheetLayoutView="85" workbookViewId="0">
      <selection activeCell="E53" sqref="E53"/>
    </sheetView>
  </sheetViews>
  <sheetFormatPr defaultRowHeight="20.25" customHeight="1" outlineLevelCol="1"/>
  <cols>
    <col min="1" max="1" width="4.375" style="1" customWidth="1"/>
    <col min="2" max="2" width="9.25" style="1" customWidth="1"/>
    <col min="3" max="3" width="11.625" style="1" customWidth="1"/>
    <col min="4" max="10" width="8.875" style="1" customWidth="1"/>
    <col min="11" max="11" width="8.875" style="1" hidden="1" customWidth="1" outlineLevel="1"/>
    <col min="12" max="12" width="9.25" style="1" customWidth="1" collapsed="1"/>
    <col min="13" max="13" width="8.125" style="39" customWidth="1"/>
    <col min="14" max="14" width="5" style="39" customWidth="1"/>
    <col min="15" max="15" width="3.25" style="39" customWidth="1"/>
    <col min="16" max="16" width="4.125" style="1" customWidth="1"/>
    <col min="17" max="17" width="10.375" style="38" hidden="1" customWidth="1" outlineLevel="1"/>
    <col min="18" max="18" width="10.375" style="38" customWidth="1" collapsed="1"/>
    <col min="19" max="22" width="10.375" style="38" customWidth="1"/>
    <col min="23" max="16384" width="9" style="1"/>
  </cols>
  <sheetData>
    <row r="1" spans="1:22" s="2" customFormat="1" ht="32.25" customHeight="1">
      <c r="A1" s="1"/>
      <c r="B1" s="59">
        <v>78</v>
      </c>
      <c r="C1" s="9" t="s">
        <v>0</v>
      </c>
      <c r="D1" s="3"/>
      <c r="F1" s="4" t="s">
        <v>50</v>
      </c>
      <c r="G1" s="5"/>
      <c r="H1" s="5"/>
      <c r="I1" s="5"/>
      <c r="J1" s="5"/>
      <c r="L1" s="6" t="s">
        <v>23</v>
      </c>
      <c r="Q1" s="7"/>
      <c r="R1" s="7"/>
      <c r="S1" s="7"/>
      <c r="T1" s="7"/>
      <c r="U1" s="7"/>
      <c r="V1" s="7"/>
    </row>
    <row r="2" spans="1:22" s="9" customFormat="1" ht="9.75" customHeight="1">
      <c r="A2" s="1"/>
      <c r="F2" s="10"/>
      <c r="G2" s="10"/>
      <c r="H2" s="10"/>
      <c r="I2" s="12"/>
      <c r="J2" s="12"/>
      <c r="K2" s="12"/>
      <c r="M2" s="1"/>
      <c r="R2" s="15"/>
      <c r="S2" s="15"/>
      <c r="T2" s="15"/>
      <c r="U2" s="15"/>
      <c r="V2" s="15"/>
    </row>
    <row r="3" spans="1:22" s="9" customFormat="1" ht="20.25" customHeight="1">
      <c r="A3" s="1"/>
      <c r="B3" s="8" t="s">
        <v>1</v>
      </c>
      <c r="C3" s="155" t="s">
        <v>24</v>
      </c>
      <c r="D3" s="155"/>
      <c r="F3" s="10"/>
      <c r="G3" s="8"/>
      <c r="H3" s="71" t="s">
        <v>2</v>
      </c>
      <c r="I3" s="72" t="s">
        <v>3</v>
      </c>
      <c r="J3" s="73" t="s">
        <v>4</v>
      </c>
      <c r="K3" s="12"/>
      <c r="M3" s="1"/>
      <c r="N3" s="13"/>
      <c r="O3" s="13"/>
      <c r="Q3" s="14" t="s">
        <v>5</v>
      </c>
      <c r="R3" s="15"/>
      <c r="S3" s="15"/>
      <c r="T3" s="15"/>
      <c r="U3" s="15"/>
      <c r="V3" s="15"/>
    </row>
    <row r="4" spans="1:22" s="9" customFormat="1" ht="20.25" customHeight="1">
      <c r="A4" s="1"/>
      <c r="B4" s="8" t="s">
        <v>6</v>
      </c>
      <c r="C4" s="155" t="s">
        <v>25</v>
      </c>
      <c r="D4" s="155"/>
      <c r="F4" s="10"/>
      <c r="H4" s="74" t="s">
        <v>7</v>
      </c>
      <c r="I4" s="69" t="s">
        <v>8</v>
      </c>
      <c r="J4" s="69" t="s">
        <v>9</v>
      </c>
      <c r="K4" s="12"/>
      <c r="M4" s="1"/>
      <c r="N4" s="13"/>
      <c r="O4" s="13"/>
      <c r="Q4" s="14" t="s">
        <v>10</v>
      </c>
      <c r="R4" s="15"/>
      <c r="S4" s="15"/>
      <c r="T4" s="15"/>
      <c r="U4" s="15"/>
      <c r="V4" s="15"/>
    </row>
    <row r="5" spans="1:22" ht="20.25" customHeight="1" thickBot="1">
      <c r="B5" s="16"/>
      <c r="C5" s="16"/>
      <c r="D5" s="17"/>
      <c r="L5" s="18"/>
      <c r="M5" s="1"/>
      <c r="N5" s="1"/>
      <c r="O5" s="1"/>
      <c r="Q5" s="14" t="s">
        <v>11</v>
      </c>
      <c r="R5" s="19"/>
      <c r="S5" s="19"/>
      <c r="T5" s="19"/>
      <c r="U5" s="19"/>
      <c r="V5" s="19"/>
    </row>
    <row r="6" spans="1:22" ht="20.25" customHeight="1" thickTop="1">
      <c r="A6" s="156" t="s">
        <v>12</v>
      </c>
      <c r="B6" s="158" t="s">
        <v>13</v>
      </c>
      <c r="C6" s="160" t="s">
        <v>14</v>
      </c>
      <c r="D6" s="21">
        <v>45573</v>
      </c>
      <c r="E6" s="21">
        <f t="shared" ref="E6:K6" si="0">IF($D$6="/　 (　)","　/　 (　)",D6+1)</f>
        <v>45574</v>
      </c>
      <c r="F6" s="21">
        <f t="shared" si="0"/>
        <v>45575</v>
      </c>
      <c r="G6" s="21">
        <f t="shared" si="0"/>
        <v>45576</v>
      </c>
      <c r="H6" s="21">
        <f t="shared" si="0"/>
        <v>45577</v>
      </c>
      <c r="I6" s="21">
        <f t="shared" si="0"/>
        <v>45578</v>
      </c>
      <c r="J6" s="21">
        <f t="shared" si="0"/>
        <v>45579</v>
      </c>
      <c r="K6" s="21">
        <f t="shared" si="0"/>
        <v>45580</v>
      </c>
      <c r="L6" s="22" t="s">
        <v>15</v>
      </c>
      <c r="M6" s="14"/>
      <c r="N6" s="14"/>
      <c r="O6" s="14"/>
      <c r="P6" s="14"/>
      <c r="Q6" s="14" t="s">
        <v>17</v>
      </c>
      <c r="R6" s="19"/>
      <c r="S6" s="19"/>
      <c r="T6" s="19"/>
      <c r="U6" s="19"/>
      <c r="V6" s="19"/>
    </row>
    <row r="7" spans="1:22" ht="20.25" customHeight="1">
      <c r="A7" s="157"/>
      <c r="B7" s="159"/>
      <c r="C7" s="161"/>
      <c r="D7" s="23" t="s">
        <v>26</v>
      </c>
      <c r="E7" s="23" t="s">
        <v>27</v>
      </c>
      <c r="F7" s="23" t="s">
        <v>28</v>
      </c>
      <c r="G7" s="23" t="s">
        <v>29</v>
      </c>
      <c r="H7" s="23" t="s">
        <v>30</v>
      </c>
      <c r="I7" s="23"/>
      <c r="J7" s="24"/>
      <c r="K7" s="25"/>
      <c r="L7" s="26" t="s">
        <v>18</v>
      </c>
      <c r="M7" s="14"/>
      <c r="N7" s="1"/>
      <c r="O7" s="1"/>
      <c r="P7" s="27"/>
      <c r="Q7" s="19"/>
      <c r="R7" s="19"/>
      <c r="S7" s="19"/>
      <c r="T7" s="19"/>
      <c r="U7" s="19"/>
      <c r="V7" s="19"/>
    </row>
    <row r="8" spans="1:22" ht="30.75" customHeight="1">
      <c r="A8" s="28">
        <v>1</v>
      </c>
      <c r="B8" s="29" t="s">
        <v>5</v>
      </c>
      <c r="C8" s="29" t="s">
        <v>31</v>
      </c>
      <c r="D8" s="11" t="s">
        <v>32</v>
      </c>
      <c r="E8" s="60" t="s">
        <v>32</v>
      </c>
      <c r="F8" s="11" t="s">
        <v>32</v>
      </c>
      <c r="G8" s="11" t="s">
        <v>32</v>
      </c>
      <c r="H8" s="11" t="s">
        <v>32</v>
      </c>
      <c r="I8" s="30"/>
      <c r="J8" s="30"/>
      <c r="K8" s="31"/>
      <c r="L8" s="32">
        <f>IF(D8="","",COUNTIF(D8:J8,"●")+COUNTIF(D8:J8,"〇"))</f>
        <v>5</v>
      </c>
      <c r="M8" s="14"/>
      <c r="N8" s="14"/>
      <c r="O8" s="1"/>
      <c r="P8" s="27"/>
      <c r="Q8" s="19"/>
      <c r="R8" s="19"/>
      <c r="S8" s="19"/>
      <c r="T8" s="19"/>
      <c r="U8" s="19"/>
      <c r="V8" s="19"/>
    </row>
    <row r="9" spans="1:22" ht="30.75" customHeight="1">
      <c r="A9" s="28">
        <f>A8+1</f>
        <v>2</v>
      </c>
      <c r="B9" s="29" t="s">
        <v>10</v>
      </c>
      <c r="C9" s="29" t="s">
        <v>33</v>
      </c>
      <c r="D9" s="11" t="s">
        <v>32</v>
      </c>
      <c r="E9" s="11" t="s">
        <v>8</v>
      </c>
      <c r="F9" s="11" t="s">
        <v>8</v>
      </c>
      <c r="G9" s="11" t="s">
        <v>8</v>
      </c>
      <c r="H9" s="30" t="s">
        <v>32</v>
      </c>
      <c r="I9" s="30"/>
      <c r="J9" s="30"/>
      <c r="K9" s="31"/>
      <c r="L9" s="32">
        <f t="shared" ref="L9:L12" si="1">IF(D9="","",COUNTIF(D9:J9,"●")+COUNTIF(D9:J9,"〇"))</f>
        <v>5</v>
      </c>
      <c r="M9" s="14"/>
      <c r="N9" s="14"/>
      <c r="O9" s="1"/>
      <c r="P9" s="27"/>
      <c r="Q9" s="19"/>
      <c r="R9" s="19"/>
      <c r="S9" s="19"/>
      <c r="T9" s="19"/>
      <c r="U9" s="19"/>
      <c r="V9" s="19"/>
    </row>
    <row r="10" spans="1:22" s="14" customFormat="1" ht="30.75" customHeight="1">
      <c r="A10" s="28">
        <f t="shared" ref="A10:A12" si="2">A9+1</f>
        <v>3</v>
      </c>
      <c r="B10" s="29" t="s">
        <v>10</v>
      </c>
      <c r="C10" s="29" t="s">
        <v>34</v>
      </c>
      <c r="D10" s="11" t="s">
        <v>32</v>
      </c>
      <c r="E10" s="30" t="s">
        <v>32</v>
      </c>
      <c r="F10" s="30" t="s">
        <v>32</v>
      </c>
      <c r="G10" s="30" t="s">
        <v>32</v>
      </c>
      <c r="H10" s="30" t="s">
        <v>32</v>
      </c>
      <c r="I10" s="30"/>
      <c r="J10" s="30"/>
      <c r="K10" s="31"/>
      <c r="L10" s="32">
        <f t="shared" si="1"/>
        <v>5</v>
      </c>
      <c r="P10" s="27"/>
      <c r="Q10" s="19"/>
      <c r="R10" s="19"/>
      <c r="S10" s="19"/>
      <c r="T10" s="19"/>
      <c r="U10" s="19"/>
      <c r="V10" s="19"/>
    </row>
    <row r="11" spans="1:22" s="27" customFormat="1" ht="30.75" customHeight="1">
      <c r="A11" s="28">
        <f t="shared" si="2"/>
        <v>4</v>
      </c>
      <c r="B11" s="29" t="s">
        <v>35</v>
      </c>
      <c r="C11" s="29" t="s">
        <v>34</v>
      </c>
      <c r="D11" s="11" t="s">
        <v>7</v>
      </c>
      <c r="E11" s="30" t="s">
        <v>32</v>
      </c>
      <c r="F11" s="30" t="s">
        <v>32</v>
      </c>
      <c r="G11" s="30" t="s">
        <v>32</v>
      </c>
      <c r="H11" s="30"/>
      <c r="I11" s="30"/>
      <c r="J11" s="30"/>
      <c r="K11" s="31"/>
      <c r="L11" s="32">
        <f t="shared" si="1"/>
        <v>3</v>
      </c>
      <c r="M11" s="14"/>
      <c r="N11" s="14"/>
      <c r="Q11" s="33"/>
      <c r="R11" s="33"/>
      <c r="S11" s="33"/>
      <c r="T11" s="33"/>
      <c r="U11" s="33"/>
      <c r="V11" s="33"/>
    </row>
    <row r="12" spans="1:22" s="27" customFormat="1" ht="30.75" customHeight="1">
      <c r="A12" s="28">
        <f t="shared" si="2"/>
        <v>5</v>
      </c>
      <c r="B12" s="29" t="s">
        <v>36</v>
      </c>
      <c r="C12" s="29" t="s">
        <v>34</v>
      </c>
      <c r="D12" s="11" t="s">
        <v>7</v>
      </c>
      <c r="E12" s="30" t="s">
        <v>37</v>
      </c>
      <c r="F12" s="30" t="s">
        <v>37</v>
      </c>
      <c r="G12" s="30" t="s">
        <v>37</v>
      </c>
      <c r="H12" s="30"/>
      <c r="I12" s="30"/>
      <c r="J12" s="30"/>
      <c r="K12" s="31"/>
      <c r="L12" s="32">
        <f t="shared" si="1"/>
        <v>3</v>
      </c>
      <c r="M12" s="14"/>
      <c r="N12" s="14"/>
      <c r="Q12" s="34"/>
      <c r="R12" s="34"/>
      <c r="S12" s="34"/>
      <c r="T12" s="34"/>
      <c r="U12" s="34"/>
      <c r="V12" s="34"/>
    </row>
    <row r="13" spans="1:22" ht="30.75" customHeight="1" thickBot="1">
      <c r="A13" s="162" t="s">
        <v>19</v>
      </c>
      <c r="B13" s="162"/>
      <c r="C13" s="29"/>
      <c r="D13" s="29">
        <f>IF(D8="","",COUNTIF(D8:D12, "●")+COUNTIF(D8:D12, "〇"))</f>
        <v>3</v>
      </c>
      <c r="E13" s="29">
        <f t="shared" ref="E13:J13" si="3">IF(E8="","",COUNTIF(E8:E12, "●")+COUNTIF(E8:E12, "〇"))</f>
        <v>5</v>
      </c>
      <c r="F13" s="29">
        <f t="shared" si="3"/>
        <v>5</v>
      </c>
      <c r="G13" s="29">
        <f t="shared" si="3"/>
        <v>5</v>
      </c>
      <c r="H13" s="29">
        <f t="shared" si="3"/>
        <v>3</v>
      </c>
      <c r="I13" s="29" t="str">
        <f t="shared" si="3"/>
        <v/>
      </c>
      <c r="J13" s="29" t="str">
        <f t="shared" si="3"/>
        <v/>
      </c>
      <c r="K13" s="35" t="e">
        <f>IF(#REF!="","",COUNTIF(#REF!, "●")+COUNTIF(#REF!, "〇"))</f>
        <v>#REF!</v>
      </c>
      <c r="L13" s="37">
        <f>IF(L8="","",SUM(L8:L12))</f>
        <v>21</v>
      </c>
      <c r="M13" s="14"/>
      <c r="N13" s="14"/>
      <c r="O13" s="14"/>
    </row>
    <row r="14" spans="1:22" ht="20.25" customHeight="1" thickTop="1">
      <c r="A14" s="61"/>
      <c r="B14" s="61"/>
      <c r="C14" s="62"/>
      <c r="D14" s="62"/>
      <c r="E14" s="62"/>
      <c r="F14" s="62"/>
      <c r="G14" s="62"/>
      <c r="H14" s="62"/>
      <c r="I14" s="62"/>
      <c r="J14" s="62"/>
      <c r="K14" s="62"/>
      <c r="L14" s="63"/>
      <c r="M14" s="14"/>
      <c r="N14" s="14"/>
      <c r="O14" s="14"/>
    </row>
    <row r="15" spans="1:22" ht="20.25" customHeight="1">
      <c r="N15" s="14"/>
      <c r="O15" s="14"/>
      <c r="Q15" s="36"/>
      <c r="R15" s="36"/>
      <c r="S15" s="36"/>
      <c r="T15" s="36"/>
      <c r="U15" s="36"/>
      <c r="V15" s="36"/>
    </row>
    <row r="16" spans="1:22" ht="20.25" customHeight="1">
      <c r="N16" s="14"/>
      <c r="O16" s="14"/>
      <c r="Q16" s="36"/>
      <c r="R16" s="36"/>
      <c r="S16" s="36"/>
      <c r="T16" s="36"/>
      <c r="U16" s="36"/>
      <c r="V16" s="36"/>
    </row>
    <row r="17" spans="1:22" s="2" customFormat="1" ht="32.25" customHeight="1">
      <c r="A17" s="1"/>
      <c r="B17" s="59">
        <v>78</v>
      </c>
      <c r="C17" s="9" t="s">
        <v>0</v>
      </c>
      <c r="D17" s="3"/>
      <c r="F17" s="4" t="s">
        <v>50</v>
      </c>
      <c r="G17" s="5"/>
      <c r="H17" s="5"/>
      <c r="I17" s="5"/>
      <c r="J17" s="5"/>
      <c r="L17" s="6" t="s">
        <v>38</v>
      </c>
      <c r="P17" s="7"/>
      <c r="Q17" s="7"/>
      <c r="R17" s="7"/>
      <c r="S17" s="7"/>
      <c r="T17" s="7"/>
      <c r="U17" s="7"/>
    </row>
    <row r="18" spans="1:22" s="40" customFormat="1" ht="20.25" customHeight="1">
      <c r="F18" s="41"/>
      <c r="G18" s="41"/>
      <c r="H18" s="41"/>
      <c r="I18" s="42"/>
      <c r="J18" s="42"/>
      <c r="K18" s="42"/>
      <c r="M18" s="47"/>
      <c r="Q18" s="46"/>
      <c r="R18" s="43"/>
      <c r="S18" s="43"/>
      <c r="T18" s="43"/>
      <c r="U18" s="43"/>
      <c r="V18" s="43"/>
    </row>
    <row r="19" spans="1:22" s="40" customFormat="1" ht="20.25" customHeight="1">
      <c r="B19" s="44" t="s">
        <v>1</v>
      </c>
      <c r="C19" s="145" t="s">
        <v>39</v>
      </c>
      <c r="D19" s="145"/>
      <c r="F19" s="41"/>
      <c r="H19" s="71" t="s">
        <v>2</v>
      </c>
      <c r="I19" s="72" t="s">
        <v>3</v>
      </c>
      <c r="J19" s="73" t="s">
        <v>4</v>
      </c>
      <c r="K19" s="42"/>
      <c r="M19" s="47"/>
      <c r="N19" s="45"/>
      <c r="O19" s="45"/>
      <c r="Q19" s="46"/>
      <c r="R19" s="43"/>
      <c r="S19" s="43"/>
      <c r="T19" s="43"/>
      <c r="U19" s="43"/>
      <c r="V19" s="43"/>
    </row>
    <row r="20" spans="1:22" s="40" customFormat="1" ht="20.25" customHeight="1">
      <c r="B20" s="44" t="s">
        <v>6</v>
      </c>
      <c r="C20" s="145" t="s">
        <v>40</v>
      </c>
      <c r="D20" s="145"/>
      <c r="F20" s="41"/>
      <c r="H20" s="75" t="s">
        <v>7</v>
      </c>
      <c r="I20" s="76" t="s">
        <v>8</v>
      </c>
      <c r="J20" s="76" t="s">
        <v>9</v>
      </c>
      <c r="K20" s="42"/>
      <c r="M20" s="47"/>
      <c r="N20" s="45"/>
      <c r="O20" s="45"/>
      <c r="Q20" s="46"/>
      <c r="R20" s="43"/>
      <c r="S20" s="43"/>
      <c r="T20" s="43"/>
      <c r="U20" s="43"/>
      <c r="V20" s="43"/>
    </row>
    <row r="21" spans="1:22" s="47" customFormat="1" ht="20.25" customHeight="1" thickBot="1">
      <c r="F21" s="42"/>
      <c r="J21" s="42"/>
      <c r="K21" s="42"/>
      <c r="L21" s="40"/>
      <c r="Q21" s="46"/>
      <c r="R21"/>
      <c r="S21"/>
      <c r="T21"/>
      <c r="U21"/>
      <c r="V21"/>
    </row>
    <row r="22" spans="1:22" s="47" customFormat="1" ht="33.75" customHeight="1" thickTop="1">
      <c r="A22" s="48" t="s">
        <v>12</v>
      </c>
      <c r="B22" s="49" t="s">
        <v>13</v>
      </c>
      <c r="C22" s="20" t="s">
        <v>14</v>
      </c>
      <c r="D22" s="21">
        <v>45569</v>
      </c>
      <c r="E22" s="21">
        <f>IF($D$22="/　 (　)","　/　 (　)",D22+1)</f>
        <v>45570</v>
      </c>
      <c r="F22" s="21">
        <f t="shared" ref="F22:J22" si="4">IF($D$22="/　 (　)","　/　 (　)",E22+1)</f>
        <v>45571</v>
      </c>
      <c r="G22" s="21">
        <f t="shared" si="4"/>
        <v>45572</v>
      </c>
      <c r="H22" s="21">
        <f t="shared" si="4"/>
        <v>45573</v>
      </c>
      <c r="I22" s="21">
        <f t="shared" si="4"/>
        <v>45574</v>
      </c>
      <c r="J22" s="21">
        <f t="shared" si="4"/>
        <v>45575</v>
      </c>
      <c r="K22" s="21">
        <f>IF($D$6="/　 (　)","　/　 (　)",J22+1)</f>
        <v>45576</v>
      </c>
      <c r="L22" s="50" t="s">
        <v>49</v>
      </c>
      <c r="M22" s="51" t="s">
        <v>16</v>
      </c>
      <c r="N22" s="46"/>
      <c r="O22" s="46"/>
      <c r="P22" s="46"/>
      <c r="Q22"/>
      <c r="R22"/>
      <c r="S22"/>
      <c r="T22"/>
      <c r="U22"/>
      <c r="V22"/>
    </row>
    <row r="23" spans="1:22" s="47" customFormat="1" ht="20.25" customHeight="1">
      <c r="A23" s="163">
        <v>1</v>
      </c>
      <c r="B23" s="142" t="s">
        <v>5</v>
      </c>
      <c r="C23" s="142" t="s">
        <v>31</v>
      </c>
      <c r="D23" s="64"/>
      <c r="E23" s="64" t="s">
        <v>27</v>
      </c>
      <c r="F23" s="65" t="s">
        <v>41</v>
      </c>
      <c r="G23" s="65" t="s">
        <v>41</v>
      </c>
      <c r="H23" s="65" t="s">
        <v>41</v>
      </c>
      <c r="I23" s="65" t="s">
        <v>41</v>
      </c>
      <c r="J23" s="65" t="s">
        <v>41</v>
      </c>
      <c r="K23" s="52"/>
      <c r="L23" s="53"/>
      <c r="M23" s="138"/>
      <c r="N23" s="46"/>
      <c r="P23" s="27"/>
      <c r="Q23"/>
      <c r="R23"/>
      <c r="S23"/>
      <c r="T23"/>
      <c r="U23"/>
      <c r="V23"/>
    </row>
    <row r="24" spans="1:22" s="47" customFormat="1" ht="20.25" customHeight="1">
      <c r="A24" s="164"/>
      <c r="B24" s="143"/>
      <c r="C24" s="143"/>
      <c r="D24" s="55" t="s">
        <v>7</v>
      </c>
      <c r="E24" s="55" t="s">
        <v>8</v>
      </c>
      <c r="F24" s="55" t="s">
        <v>8</v>
      </c>
      <c r="G24" s="55" t="s">
        <v>8</v>
      </c>
      <c r="H24" s="55" t="s">
        <v>8</v>
      </c>
      <c r="I24" s="55" t="s">
        <v>8</v>
      </c>
      <c r="J24" s="55" t="s">
        <v>9</v>
      </c>
      <c r="K24" s="56"/>
      <c r="L24" s="66">
        <f>IF(D24="","",COUNTA(D24:K24))</f>
        <v>7</v>
      </c>
      <c r="M24" s="139"/>
      <c r="N24" s="46"/>
      <c r="P24" s="27"/>
      <c r="Q24"/>
      <c r="R24"/>
      <c r="S24"/>
      <c r="T24"/>
      <c r="U24"/>
      <c r="V24"/>
    </row>
    <row r="25" spans="1:22" s="47" customFormat="1" ht="20.25" customHeight="1">
      <c r="A25" s="163">
        <f>A23+1</f>
        <v>2</v>
      </c>
      <c r="B25" s="142" t="s">
        <v>10</v>
      </c>
      <c r="C25" s="142" t="s">
        <v>33</v>
      </c>
      <c r="D25" s="64"/>
      <c r="E25" s="64"/>
      <c r="F25" s="65"/>
      <c r="G25" s="65"/>
      <c r="H25" s="64" t="s">
        <v>26</v>
      </c>
      <c r="I25" s="65" t="s">
        <v>42</v>
      </c>
      <c r="J25" s="65" t="s">
        <v>43</v>
      </c>
      <c r="K25" s="52"/>
      <c r="L25" s="53"/>
      <c r="M25" s="54" t="s">
        <v>44</v>
      </c>
      <c r="N25" s="46"/>
      <c r="P25" s="27"/>
      <c r="Q25"/>
      <c r="R25"/>
      <c r="S25"/>
      <c r="T25"/>
      <c r="U25"/>
      <c r="V25"/>
    </row>
    <row r="26" spans="1:22" s="47" customFormat="1" ht="20.25" customHeight="1">
      <c r="A26" s="164"/>
      <c r="B26" s="143"/>
      <c r="C26" s="143"/>
      <c r="D26" s="55" t="s">
        <v>7</v>
      </c>
      <c r="E26" s="55" t="s">
        <v>7</v>
      </c>
      <c r="F26" s="55" t="s">
        <v>7</v>
      </c>
      <c r="G26" s="55" t="s">
        <v>7</v>
      </c>
      <c r="H26" s="76" t="s">
        <v>8</v>
      </c>
      <c r="I26" s="55" t="s">
        <v>8</v>
      </c>
      <c r="J26" s="55" t="s">
        <v>32</v>
      </c>
      <c r="K26" s="56"/>
      <c r="L26" s="66">
        <f t="shared" ref="L26" si="5">IF(D26="","",COUNTA(D26:K26))</f>
        <v>7</v>
      </c>
      <c r="M26" s="57" t="s">
        <v>45</v>
      </c>
      <c r="N26" s="46"/>
      <c r="P26" s="27"/>
      <c r="Q26"/>
      <c r="R26"/>
      <c r="S26"/>
      <c r="T26"/>
      <c r="U26"/>
      <c r="V26"/>
    </row>
    <row r="27" spans="1:22" s="47" customFormat="1" ht="20.25" customHeight="1">
      <c r="A27" s="163">
        <f>A25+1</f>
        <v>3</v>
      </c>
      <c r="B27" s="142" t="s">
        <v>10</v>
      </c>
      <c r="C27" s="142" t="s">
        <v>33</v>
      </c>
      <c r="D27" s="64" t="s">
        <v>26</v>
      </c>
      <c r="E27" s="64" t="s">
        <v>46</v>
      </c>
      <c r="F27" s="65" t="s">
        <v>42</v>
      </c>
      <c r="G27" s="67" t="s">
        <v>43</v>
      </c>
      <c r="H27" s="65" t="s">
        <v>41</v>
      </c>
      <c r="I27" s="65" t="s">
        <v>41</v>
      </c>
      <c r="J27" s="65" t="s">
        <v>41</v>
      </c>
      <c r="K27" s="52"/>
      <c r="L27" s="53"/>
      <c r="M27" s="54" t="s">
        <v>47</v>
      </c>
      <c r="N27" s="46"/>
      <c r="P27" s="27"/>
      <c r="Q27"/>
      <c r="R27"/>
      <c r="S27"/>
      <c r="T27"/>
      <c r="U27"/>
      <c r="V27"/>
    </row>
    <row r="28" spans="1:22" s="47" customFormat="1" ht="20.25" customHeight="1">
      <c r="A28" s="164"/>
      <c r="B28" s="143"/>
      <c r="C28" s="143"/>
      <c r="D28" s="55" t="s">
        <v>8</v>
      </c>
      <c r="E28" s="55" t="s">
        <v>8</v>
      </c>
      <c r="F28" s="55" t="s">
        <v>8</v>
      </c>
      <c r="G28" s="55" t="s">
        <v>8</v>
      </c>
      <c r="H28" s="55" t="s">
        <v>8</v>
      </c>
      <c r="I28" s="55" t="s">
        <v>8</v>
      </c>
      <c r="J28" s="55" t="s">
        <v>32</v>
      </c>
      <c r="K28" s="56"/>
      <c r="L28" s="66">
        <f t="shared" ref="L28" si="6">IF(D28="","",COUNTA(D28:K28))</f>
        <v>7</v>
      </c>
      <c r="M28" s="57" t="s">
        <v>48</v>
      </c>
      <c r="N28" s="46"/>
      <c r="P28" s="27"/>
      <c r="Q28"/>
      <c r="R28"/>
      <c r="S28"/>
      <c r="T28"/>
      <c r="U28"/>
      <c r="V28"/>
    </row>
    <row r="29" spans="1:22" s="27" customFormat="1" ht="20.25" customHeight="1">
      <c r="A29" s="163">
        <f t="shared" ref="A29" si="7">A27+1</f>
        <v>4</v>
      </c>
      <c r="B29" s="142" t="s">
        <v>35</v>
      </c>
      <c r="C29" s="142" t="s">
        <v>33</v>
      </c>
      <c r="D29" s="64"/>
      <c r="E29" s="64"/>
      <c r="F29" s="65" t="s">
        <v>41</v>
      </c>
      <c r="G29" s="65" t="s">
        <v>41</v>
      </c>
      <c r="H29" s="65" t="s">
        <v>41</v>
      </c>
      <c r="I29" s="65" t="s">
        <v>41</v>
      </c>
      <c r="J29" s="65" t="s">
        <v>41</v>
      </c>
      <c r="K29" s="52"/>
      <c r="L29" s="53"/>
      <c r="M29" s="54"/>
      <c r="N29" s="46"/>
      <c r="O29" s="46"/>
      <c r="Q29" s="58"/>
      <c r="R29" s="58"/>
      <c r="S29" s="58"/>
      <c r="T29" s="58"/>
      <c r="U29" s="58"/>
      <c r="V29" s="58"/>
    </row>
    <row r="30" spans="1:22" s="27" customFormat="1" ht="20.25" customHeight="1">
      <c r="A30" s="164"/>
      <c r="B30" s="143"/>
      <c r="C30" s="143"/>
      <c r="D30" s="55" t="s">
        <v>7</v>
      </c>
      <c r="E30" s="55" t="s">
        <v>7</v>
      </c>
      <c r="F30" s="55" t="s">
        <v>32</v>
      </c>
      <c r="G30" s="55" t="s">
        <v>32</v>
      </c>
      <c r="H30" s="55" t="s">
        <v>32</v>
      </c>
      <c r="I30" s="55" t="s">
        <v>32</v>
      </c>
      <c r="J30" s="55" t="s">
        <v>32</v>
      </c>
      <c r="K30" s="56"/>
      <c r="L30" s="66">
        <f>IF(D30="","",COUNTA(D30:K30))</f>
        <v>7</v>
      </c>
      <c r="M30" s="57"/>
      <c r="N30" s="46"/>
      <c r="O30" s="46"/>
      <c r="Q30" s="58"/>
      <c r="R30" s="58"/>
      <c r="S30" s="58"/>
      <c r="T30" s="58"/>
      <c r="U30" s="58"/>
      <c r="V30" s="58"/>
    </row>
    <row r="31" spans="1:22" s="47" customFormat="1" ht="20.25" customHeight="1">
      <c r="A31" s="163">
        <f t="shared" ref="A31" si="8">A29+1</f>
        <v>5</v>
      </c>
      <c r="B31" s="142" t="s">
        <v>36</v>
      </c>
      <c r="C31" s="142" t="s">
        <v>33</v>
      </c>
      <c r="D31" s="67"/>
      <c r="E31" s="67"/>
      <c r="F31" s="65" t="s">
        <v>41</v>
      </c>
      <c r="G31" s="65" t="s">
        <v>41</v>
      </c>
      <c r="H31" s="65" t="s">
        <v>41</v>
      </c>
      <c r="I31" s="65" t="s">
        <v>41</v>
      </c>
      <c r="J31" s="65" t="s">
        <v>41</v>
      </c>
      <c r="K31" s="52"/>
      <c r="L31" s="53"/>
      <c r="M31" s="54"/>
      <c r="N31" s="46"/>
      <c r="P31" s="27"/>
      <c r="Q31"/>
      <c r="R31"/>
      <c r="S31"/>
      <c r="T31"/>
      <c r="U31"/>
      <c r="V31"/>
    </row>
    <row r="32" spans="1:22" s="47" customFormat="1" ht="20.25" customHeight="1">
      <c r="A32" s="164"/>
      <c r="B32" s="143"/>
      <c r="C32" s="143"/>
      <c r="D32" s="55" t="s">
        <v>7</v>
      </c>
      <c r="E32" s="55" t="s">
        <v>7</v>
      </c>
      <c r="F32" s="55" t="s">
        <v>32</v>
      </c>
      <c r="G32" s="55" t="s">
        <v>32</v>
      </c>
      <c r="H32" s="55" t="s">
        <v>32</v>
      </c>
      <c r="I32" s="55" t="s">
        <v>32</v>
      </c>
      <c r="J32" s="55" t="s">
        <v>32</v>
      </c>
      <c r="K32" s="56"/>
      <c r="L32" s="66">
        <f t="shared" ref="L32" si="9">IF(D32="","",COUNTA(D32:K32))</f>
        <v>7</v>
      </c>
      <c r="M32" s="57"/>
      <c r="N32" s="46"/>
      <c r="P32" s="27"/>
      <c r="Q32"/>
      <c r="R32"/>
      <c r="S32"/>
      <c r="T32"/>
      <c r="U32"/>
      <c r="V32"/>
    </row>
    <row r="33" spans="1:24" ht="20.25" customHeight="1" thickBot="1">
      <c r="A33" s="162" t="s">
        <v>19</v>
      </c>
      <c r="B33" s="162"/>
      <c r="C33" s="29"/>
      <c r="D33" s="29">
        <f t="shared" ref="D33:J33" si="10">IF(D24="","",COUNTIF(D24:D32, "●")+COUNTIF(D24:D32, "〇"))</f>
        <v>1</v>
      </c>
      <c r="E33" s="29">
        <f t="shared" si="10"/>
        <v>2</v>
      </c>
      <c r="F33" s="29">
        <f t="shared" si="10"/>
        <v>4</v>
      </c>
      <c r="G33" s="29">
        <f t="shared" si="10"/>
        <v>4</v>
      </c>
      <c r="H33" s="29">
        <f t="shared" si="10"/>
        <v>5</v>
      </c>
      <c r="I33" s="29">
        <f t="shared" si="10"/>
        <v>5</v>
      </c>
      <c r="J33" s="29">
        <f t="shared" si="10"/>
        <v>5</v>
      </c>
      <c r="K33" s="35" t="e">
        <f>IF(#REF!="","",COUNTIF(#REF!, "●")+COUNTIF(#REF!, "〇"))</f>
        <v>#REF!</v>
      </c>
      <c r="L33" s="37">
        <f>IF(L24="","",SUM(L24:L32))</f>
        <v>35</v>
      </c>
      <c r="M33" s="68"/>
      <c r="N33" s="14"/>
      <c r="O33" s="14"/>
    </row>
    <row r="34" spans="1:24" ht="20.25" customHeight="1" thickTop="1"/>
    <row r="35" spans="1:24" ht="20.25" customHeight="1">
      <c r="B35" s="8" t="s">
        <v>20</v>
      </c>
      <c r="M35" s="1"/>
      <c r="N35" s="1"/>
    </row>
    <row r="36" spans="1:24" ht="30" customHeight="1">
      <c r="B36" s="1" t="s">
        <v>21</v>
      </c>
      <c r="C36" s="147"/>
      <c r="D36" s="148"/>
      <c r="E36" s="1" t="s">
        <v>22</v>
      </c>
      <c r="F36" s="165" t="str">
        <f>IF(N33="","",N33*2000)</f>
        <v/>
      </c>
      <c r="G36" s="166"/>
      <c r="H36" s="167"/>
      <c r="J36" s="70" t="str">
        <f>IF(K36&lt;=0,"差引追給額","差引返納額")</f>
        <v>差引返納額</v>
      </c>
      <c r="K36" s="70" t="str">
        <f>IF(L36&lt;=0,"差引追給額","差引返納額")</f>
        <v>差引返納額</v>
      </c>
      <c r="L36" s="168" t="str">
        <f>IF(D36="","",D36-H36)</f>
        <v/>
      </c>
      <c r="M36" s="169"/>
      <c r="N36" s="170"/>
      <c r="P36" s="39"/>
      <c r="Q36" s="39"/>
      <c r="R36" s="1"/>
      <c r="W36" s="38"/>
      <c r="X36" s="38"/>
    </row>
  </sheetData>
  <mergeCells count="28">
    <mergeCell ref="A33:B33"/>
    <mergeCell ref="C36:D36"/>
    <mergeCell ref="F36:H36"/>
    <mergeCell ref="L36:N36"/>
    <mergeCell ref="A29:A30"/>
    <mergeCell ref="B29:B30"/>
    <mergeCell ref="C29:C30"/>
    <mergeCell ref="A31:A32"/>
    <mergeCell ref="B31:B32"/>
    <mergeCell ref="C31:C32"/>
    <mergeCell ref="A25:A26"/>
    <mergeCell ref="B25:B26"/>
    <mergeCell ref="C25:C26"/>
    <mergeCell ref="A27:A28"/>
    <mergeCell ref="B27:B28"/>
    <mergeCell ref="C27:C28"/>
    <mergeCell ref="M23:M24"/>
    <mergeCell ref="C3:D3"/>
    <mergeCell ref="C4:D4"/>
    <mergeCell ref="A6:A7"/>
    <mergeCell ref="B6:B7"/>
    <mergeCell ref="C6:C7"/>
    <mergeCell ref="A13:B13"/>
    <mergeCell ref="C19:D19"/>
    <mergeCell ref="C20:D20"/>
    <mergeCell ref="A23:A24"/>
    <mergeCell ref="B23:B24"/>
    <mergeCell ref="C23:C24"/>
  </mergeCells>
  <phoneticPr fontId="4"/>
  <conditionalFormatting sqref="C36:D36">
    <cfRule type="cellIs" dxfId="3" priority="1" operator="equal">
      <formula>""</formula>
    </cfRule>
  </conditionalFormatting>
  <conditionalFormatting sqref="D6">
    <cfRule type="cellIs" dxfId="2" priority="4" operator="equal">
      <formula>"/　 (　)"</formula>
    </cfRule>
  </conditionalFormatting>
  <conditionalFormatting sqref="D7">
    <cfRule type="cellIs" dxfId="1" priority="3" operator="equal">
      <formula>""</formula>
    </cfRule>
  </conditionalFormatting>
  <conditionalFormatting sqref="D22">
    <cfRule type="cellIs" dxfId="0" priority="2" operator="equal">
      <formula>"/　 (　)"</formula>
    </cfRule>
  </conditionalFormatting>
  <dataValidations count="3">
    <dataValidation type="list" allowBlank="1" showInputMessage="1" showErrorMessage="1" sqref="B8:B12 B23:B32" xr:uid="{A1810126-3D11-4A92-A760-E5F2505E421E}">
      <formula1>$Q$3:$Q$7</formula1>
    </dataValidation>
    <dataValidation type="list" allowBlank="1" showInputMessage="1" showErrorMessage="1" sqref="E2" xr:uid="{D4F239C9-5D51-48F8-ABE8-6DC6B706A057}">
      <formula1>$Q$3:$Q$5</formula1>
    </dataValidation>
    <dataValidation type="list" allowBlank="1" showInputMessage="1" showErrorMessage="1" sqref="E18" xr:uid="{DCDF183A-9901-4DEE-91D2-84B05FA40E80}">
      <formula1>$Q$2:$Q$5</formula1>
    </dataValidation>
  </dataValidations>
  <pageMargins left="0.72" right="0.16" top="0.45" bottom="0.16" header="0.3" footer="0.16"/>
  <pageSetup paperSize="9" scale="81"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E601F-8B82-49EF-8BE3-552BE672AAE7}">
  <dimension ref="A1:H8"/>
  <sheetViews>
    <sheetView showGridLines="0" workbookViewId="0">
      <selection activeCell="G19" sqref="G19"/>
    </sheetView>
  </sheetViews>
  <sheetFormatPr defaultRowHeight="24" customHeight="1"/>
  <cols>
    <col min="1" max="1" width="2.5" customWidth="1"/>
    <col min="2" max="3" width="9.375" customWidth="1"/>
    <col min="4" max="4" width="10.625" customWidth="1"/>
    <col min="5" max="5" width="10.5" customWidth="1"/>
    <col min="6" max="7" width="11.625" customWidth="1"/>
    <col min="8" max="8" width="2.25" customWidth="1"/>
  </cols>
  <sheetData>
    <row r="1" spans="1:8" ht="11.25" customHeight="1">
      <c r="A1" s="77"/>
      <c r="B1" s="77"/>
      <c r="C1" s="77"/>
      <c r="D1" s="77"/>
      <c r="E1" s="77"/>
      <c r="F1" s="77"/>
      <c r="G1" s="77"/>
      <c r="H1" s="77"/>
    </row>
    <row r="2" spans="1:8" ht="24" customHeight="1" thickBot="1">
      <c r="A2" s="77"/>
      <c r="B2" s="78" t="s">
        <v>52</v>
      </c>
      <c r="C2" s="78"/>
      <c r="D2" s="79"/>
      <c r="E2" s="79" t="s">
        <v>53</v>
      </c>
      <c r="F2" s="79" t="s">
        <v>16</v>
      </c>
      <c r="G2" s="79" t="s">
        <v>54</v>
      </c>
      <c r="H2" s="77"/>
    </row>
    <row r="3" spans="1:8" ht="24" customHeight="1">
      <c r="A3" s="77"/>
      <c r="B3" s="179" t="s">
        <v>55</v>
      </c>
      <c r="C3" s="180"/>
      <c r="D3" s="80" t="s">
        <v>9</v>
      </c>
      <c r="E3" s="81" t="s">
        <v>62</v>
      </c>
      <c r="F3" s="82" t="s">
        <v>51</v>
      </c>
      <c r="G3" s="83" t="s">
        <v>64</v>
      </c>
      <c r="H3" s="77"/>
    </row>
    <row r="4" spans="1:8" ht="24" customHeight="1">
      <c r="A4" s="77"/>
      <c r="B4" s="181" t="s">
        <v>56</v>
      </c>
      <c r="C4" s="182"/>
      <c r="D4" s="84" t="s">
        <v>69</v>
      </c>
      <c r="E4" s="94" t="s">
        <v>63</v>
      </c>
      <c r="F4" s="85" t="s">
        <v>66</v>
      </c>
      <c r="G4" s="86" t="s">
        <v>65</v>
      </c>
      <c r="H4" s="77"/>
    </row>
    <row r="5" spans="1:8" ht="24" customHeight="1">
      <c r="A5" s="77"/>
      <c r="B5" s="173" t="s">
        <v>57</v>
      </c>
      <c r="C5" s="174"/>
      <c r="D5" s="87" t="s">
        <v>9</v>
      </c>
      <c r="E5" s="88" t="s">
        <v>62</v>
      </c>
      <c r="F5" s="85" t="s">
        <v>67</v>
      </c>
      <c r="G5" s="89" t="s">
        <v>68</v>
      </c>
      <c r="H5" s="77"/>
    </row>
    <row r="6" spans="1:8" ht="24" customHeight="1" thickBot="1">
      <c r="A6" s="77"/>
      <c r="B6" s="175" t="s">
        <v>58</v>
      </c>
      <c r="C6" s="176"/>
      <c r="D6" s="90"/>
      <c r="E6" s="91" t="s">
        <v>63</v>
      </c>
      <c r="F6" s="183" t="s">
        <v>59</v>
      </c>
      <c r="G6" s="184"/>
      <c r="H6" s="77"/>
    </row>
    <row r="7" spans="1:8" ht="24" customHeight="1" thickBot="1">
      <c r="A7" s="77"/>
      <c r="B7" s="177" t="s">
        <v>60</v>
      </c>
      <c r="C7" s="178"/>
      <c r="D7" s="92" t="str">
        <f>D3</f>
        <v>〇</v>
      </c>
      <c r="E7" s="93" t="s">
        <v>61</v>
      </c>
      <c r="F7" s="171"/>
      <c r="G7" s="172"/>
      <c r="H7" s="77"/>
    </row>
    <row r="8" spans="1:8" ht="11.25" customHeight="1">
      <c r="A8" s="77"/>
      <c r="B8" s="77"/>
      <c r="C8" s="77"/>
      <c r="D8" s="77"/>
      <c r="E8" s="77"/>
      <c r="F8" s="77"/>
      <c r="G8" s="77"/>
      <c r="H8" s="77"/>
    </row>
  </sheetData>
  <mergeCells count="7">
    <mergeCell ref="F7:G7"/>
    <mergeCell ref="B5:C5"/>
    <mergeCell ref="B6:C6"/>
    <mergeCell ref="B7:C7"/>
    <mergeCell ref="B3:C3"/>
    <mergeCell ref="B4:C4"/>
    <mergeCell ref="F6:G6"/>
  </mergeCells>
  <phoneticPr fontId="4"/>
  <conditionalFormatting sqref="G5">
    <cfRule type="cellIs" priority="1" operator="equal">
      <formula>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個人用 </vt:lpstr>
      <vt:lpstr>記入例 </vt:lpstr>
      <vt:lpstr>Sheet1</vt:lpstr>
      <vt:lpstr>'記入例 '!Print_Area</vt:lpstr>
      <vt:lpstr>'個人用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kenspo-04</dc:creator>
  <cp:lastModifiedBy>kenspo-04</cp:lastModifiedBy>
  <cp:lastPrinted>2024-08-07T05:03:15Z</cp:lastPrinted>
  <dcterms:created xsi:type="dcterms:W3CDTF">2024-06-24T02:13:00Z</dcterms:created>
  <dcterms:modified xsi:type="dcterms:W3CDTF">2024-09-26T05:57:12Z</dcterms:modified>
</cp:coreProperties>
</file>